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myacu.sharepoint.com/sites/OPSM/PQR/Quality Projects  Current/6.0 Risk Management/Strategic Risk and Register Reports/2024 Strategic Risks - proposals/"/>
    </mc:Choice>
  </mc:AlternateContent>
  <xr:revisionPtr revIDLastSave="0" documentId="8_{FCF7AB60-C980-4E5F-9A7A-75DBCDD532F3}" xr6:coauthVersionLast="47" xr6:coauthVersionMax="47" xr10:uidLastSave="{00000000-0000-0000-0000-000000000000}"/>
  <workbookProtection workbookAlgorithmName="SHA-512" workbookHashValue="17xUwWhva6BLiWUn1sJxp+cE8MDyMpa14LztuI2t3AWfkLA+wLZ3IJcxihZ/ANk6sLYUuvXSyz+0ozzfz+7WDA==" workbookSaltValue="pJXrRhyZ4mX90dwVHuh9Lw==" workbookSpinCount="100000" lockStructure="1"/>
  <bookViews>
    <workbookView xWindow="-120" yWindow="-120" windowWidth="29040" windowHeight="15840" xr2:uid="{B08603EF-695E-4AC9-B62F-889E8FEA7129}"/>
  </bookViews>
  <sheets>
    <sheet name="Risk Assessment" sheetId="1" r:id="rId1"/>
    <sheet name="Tables" sheetId="2" state="hidden" r:id="rId2"/>
    <sheet name="Sub Categories" sheetId="3" state="hidden" r:id="rId3"/>
  </sheets>
  <definedNames>
    <definedName name="_xlnm._FilterDatabase" localSheetId="0" hidden="1">'Risk Assessment'!$A$2:$J$252</definedName>
    <definedName name="CareerOutcomes">Tables!$C$5</definedName>
    <definedName name="Community_Wellbeing">'Sub Categories'!$B$2:$B$13</definedName>
    <definedName name="CommunityWellbeing">'Sub Categories'!$B$2:$B$13</definedName>
    <definedName name="Financial">'Sub Categories'!$D$2:$D$22</definedName>
    <definedName name="Governance">'Sub Categories'!$E$2:$E$22</definedName>
    <definedName name="HumanDignity">Tables!$C$8</definedName>
    <definedName name="InstitutionalFoundations">Tables!$C$9</definedName>
    <definedName name="Learning_and_Teaching">'Sub Categories'!$F$2:$F$24</definedName>
    <definedName name="LearningEnvironment">Tables!$C$4</definedName>
    <definedName name="NationalSignificance">Tables!$C$7</definedName>
    <definedName name="Operational">'Sub Categories'!$G$2:$G$39</definedName>
    <definedName name="Projects_Innovation_and_Business_Transformation">'Sub Categories'!$H$2:$H$12</definedName>
    <definedName name="Reputation">'Sub Categories'!$I$2:$I$26</definedName>
    <definedName name="Research">'Sub Categories'!$J$2:$J$32</definedName>
    <definedName name="ServeCommunities">Tables!$C$6</definedName>
    <definedName name="Strategic">'Sub Categories'!$K$2:$K$62</definedName>
    <definedName name="Values_and_Culture">'Sub Categories'!$L$2:$L$15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1" i="2" l="1"/>
  <c r="D481" i="2"/>
  <c r="D471" i="2"/>
  <c r="D461" i="2"/>
  <c r="D451" i="2"/>
  <c r="D441" i="2"/>
  <c r="D431" i="2"/>
  <c r="D421" i="2"/>
  <c r="D411" i="2"/>
  <c r="D401" i="2"/>
  <c r="D391" i="2"/>
  <c r="D381" i="2"/>
  <c r="D371" i="2"/>
  <c r="D361" i="2"/>
  <c r="D351" i="2"/>
  <c r="D341" i="2"/>
  <c r="D331" i="2"/>
  <c r="D321" i="2"/>
  <c r="D311" i="2"/>
  <c r="D301" i="2"/>
  <c r="D291" i="2"/>
  <c r="D281" i="2"/>
  <c r="D271" i="2"/>
  <c r="D261" i="2"/>
  <c r="D251" i="2"/>
  <c r="D241" i="2"/>
  <c r="D231" i="2"/>
  <c r="D221" i="2"/>
  <c r="D211" i="2"/>
  <c r="D201" i="2"/>
  <c r="D191" i="2"/>
  <c r="D181" i="2"/>
  <c r="D171" i="2"/>
  <c r="D161" i="2"/>
  <c r="D151" i="2"/>
  <c r="D141" i="2"/>
  <c r="D131" i="2"/>
  <c r="D121" i="2"/>
  <c r="D111" i="2"/>
  <c r="D99" i="2"/>
  <c r="D89" i="2"/>
  <c r="D79" i="2"/>
  <c r="C491" i="2"/>
  <c r="C391" i="2"/>
  <c r="C401" i="2" s="1"/>
  <c r="C411" i="2" s="1"/>
  <c r="C421" i="2" s="1"/>
  <c r="C431" i="2" s="1"/>
  <c r="C441" i="2" s="1"/>
  <c r="C451" i="2" s="1"/>
  <c r="C461" i="2" s="1"/>
  <c r="C471" i="2" s="1"/>
  <c r="C481" i="2" s="1"/>
  <c r="C291" i="2"/>
  <c r="C301" i="2" s="1"/>
  <c r="C311" i="2" s="1"/>
  <c r="C321" i="2" s="1"/>
  <c r="C331" i="2" s="1"/>
  <c r="C341" i="2" s="1"/>
  <c r="C351" i="2" s="1"/>
  <c r="C361" i="2" s="1"/>
  <c r="C371" i="2" s="1"/>
  <c r="C381" i="2" s="1"/>
  <c r="C281" i="2"/>
  <c r="C271" i="2"/>
  <c r="C261" i="2"/>
  <c r="C251" i="2"/>
  <c r="C241" i="2"/>
  <c r="C231" i="2"/>
  <c r="C221" i="2"/>
  <c r="C211" i="2"/>
  <c r="C201" i="2"/>
  <c r="C191" i="2"/>
  <c r="C181" i="2"/>
  <c r="C171" i="2"/>
  <c r="C161" i="2"/>
  <c r="C151" i="2"/>
  <c r="C141" i="2"/>
  <c r="C131" i="2"/>
  <c r="C121" i="2"/>
  <c r="C111" i="2"/>
  <c r="D101" i="2"/>
  <c r="C101" i="2"/>
  <c r="D91" i="2"/>
  <c r="C91" i="2"/>
  <c r="G251" i="1" a="1"/>
  <c r="G251" i="1" s="1"/>
  <c r="G252" i="1" s="1" a="1"/>
  <c r="G252" i="1" s="1"/>
  <c r="G246" i="1" a="1"/>
  <c r="G246" i="1" s="1"/>
  <c r="G247" i="1" s="1" a="1"/>
  <c r="G247" i="1" s="1"/>
  <c r="G241" i="1" a="1"/>
  <c r="G241" i="1" s="1"/>
  <c r="G242" i="1" s="1" a="1"/>
  <c r="G242" i="1" s="1"/>
  <c r="G236" i="1" a="1"/>
  <c r="G236" i="1" s="1"/>
  <c r="G237" i="1" s="1" a="1"/>
  <c r="G237" i="1" s="1"/>
  <c r="G231" i="1" a="1"/>
  <c r="G231" i="1" s="1"/>
  <c r="G232" i="1" s="1" a="1"/>
  <c r="G232" i="1" s="1"/>
  <c r="G226" i="1" a="1"/>
  <c r="G226" i="1" s="1"/>
  <c r="G227" i="1" s="1" a="1"/>
  <c r="G227" i="1" s="1"/>
  <c r="G221" i="1" a="1"/>
  <c r="G221" i="1" s="1"/>
  <c r="G222" i="1" s="1" a="1"/>
  <c r="G222" i="1" s="1"/>
  <c r="G216" i="1" a="1"/>
  <c r="G216" i="1" s="1"/>
  <c r="G217" i="1" s="1" a="1"/>
  <c r="G217" i="1" s="1"/>
  <c r="G211" i="1" a="1"/>
  <c r="G211" i="1" s="1"/>
  <c r="G212" i="1" s="1" a="1"/>
  <c r="G212" i="1" s="1"/>
  <c r="G206" i="1" a="1"/>
  <c r="G206" i="1" s="1"/>
  <c r="G207" i="1" s="1" a="1"/>
  <c r="G207" i="1" s="1"/>
  <c r="G201" i="1" a="1"/>
  <c r="G201" i="1" s="1"/>
  <c r="G202" i="1" s="1" a="1"/>
  <c r="G202" i="1" s="1"/>
  <c r="G196" i="1" a="1"/>
  <c r="G196" i="1" s="1"/>
  <c r="G197" i="1" s="1" a="1"/>
  <c r="G197" i="1" s="1"/>
  <c r="G191" i="1" a="1"/>
  <c r="G191" i="1" s="1"/>
  <c r="G192" i="1" s="1" a="1"/>
  <c r="G192" i="1" s="1"/>
  <c r="G186" i="1" a="1"/>
  <c r="G186" i="1" s="1"/>
  <c r="G187" i="1" s="1" a="1"/>
  <c r="G187" i="1" s="1"/>
  <c r="G181" i="1" a="1"/>
  <c r="G181" i="1" s="1"/>
  <c r="G182" i="1" s="1" a="1"/>
  <c r="G182" i="1" s="1"/>
  <c r="G176" i="1" a="1"/>
  <c r="G176" i="1" s="1"/>
  <c r="G177" i="1" s="1" a="1"/>
  <c r="G177" i="1" s="1"/>
  <c r="G171" i="1" a="1"/>
  <c r="G171" i="1" s="1"/>
  <c r="G172" i="1" s="1" a="1"/>
  <c r="G172" i="1" s="1"/>
  <c r="G166" i="1" a="1"/>
  <c r="G166" i="1" s="1"/>
  <c r="G167" i="1" s="1" a="1"/>
  <c r="G167" i="1" s="1"/>
  <c r="G161" i="1" a="1"/>
  <c r="G161" i="1" s="1"/>
  <c r="G162" i="1" s="1" a="1"/>
  <c r="G162" i="1" s="1"/>
  <c r="G156" i="1" a="1"/>
  <c r="G156" i="1" s="1"/>
  <c r="G157" i="1" s="1" a="1"/>
  <c r="G157" i="1" s="1"/>
  <c r="G151" i="1" a="1"/>
  <c r="G151" i="1" s="1"/>
  <c r="G152" i="1" s="1" a="1"/>
  <c r="G152" i="1" s="1"/>
  <c r="G146" i="1" a="1"/>
  <c r="G146" i="1" s="1"/>
  <c r="G147" i="1" s="1" a="1"/>
  <c r="G147" i="1" s="1"/>
  <c r="G141" i="1" a="1"/>
  <c r="G141" i="1" s="1"/>
  <c r="G142" i="1" s="1" a="1"/>
  <c r="G142" i="1" s="1"/>
  <c r="G136" i="1" a="1"/>
  <c r="G136" i="1" s="1"/>
  <c r="G137" i="1" s="1" a="1"/>
  <c r="G137" i="1" s="1"/>
  <c r="G131" i="1" a="1"/>
  <c r="G131" i="1" s="1"/>
  <c r="G132" i="1" s="1" a="1"/>
  <c r="G132" i="1" s="1"/>
  <c r="G126" i="1" a="1"/>
  <c r="G126" i="1" s="1"/>
  <c r="G127" i="1" s="1" a="1"/>
  <c r="G127" i="1" s="1"/>
  <c r="G121" i="1" a="1"/>
  <c r="G121" i="1" s="1"/>
  <c r="G122" i="1" s="1" a="1"/>
  <c r="G122" i="1" s="1"/>
  <c r="G116" i="1" a="1"/>
  <c r="G116" i="1" s="1"/>
  <c r="G117" i="1" s="1" a="1"/>
  <c r="G117" i="1" s="1"/>
  <c r="G111" i="1" a="1"/>
  <c r="G111" i="1" s="1"/>
  <c r="G112" i="1" s="1" a="1"/>
  <c r="G112" i="1" s="1"/>
  <c r="G106" i="1" a="1"/>
  <c r="G106" i="1" s="1"/>
  <c r="G107" i="1" s="1" a="1"/>
  <c r="G107" i="1" s="1"/>
  <c r="G101" i="1" a="1"/>
  <c r="G101" i="1" s="1"/>
  <c r="G102" i="1" s="1" a="1"/>
  <c r="G102" i="1" s="1"/>
  <c r="G96" i="1" a="1"/>
  <c r="G96" i="1" s="1"/>
  <c r="G97" i="1" s="1" a="1"/>
  <c r="G97" i="1" s="1"/>
  <c r="G91" i="1" a="1"/>
  <c r="G91" i="1" s="1"/>
  <c r="G92" i="1" s="1" a="1"/>
  <c r="G92" i="1" s="1"/>
  <c r="G86" i="1" a="1"/>
  <c r="G86" i="1" s="1"/>
  <c r="G87" i="1" s="1" a="1"/>
  <c r="G87" i="1" s="1"/>
  <c r="G81" i="1" a="1"/>
  <c r="G81" i="1" s="1"/>
  <c r="G82" i="1" s="1" a="1"/>
  <c r="G82" i="1" s="1"/>
  <c r="G76" i="1" a="1"/>
  <c r="G76" i="1" s="1"/>
  <c r="G77" i="1" s="1" a="1"/>
  <c r="G77" i="1" s="1"/>
  <c r="G71" i="1" a="1"/>
  <c r="G71" i="1" s="1"/>
  <c r="G72" i="1" s="1" a="1"/>
  <c r="G72" i="1" s="1"/>
  <c r="G66" i="1" a="1"/>
  <c r="G66" i="1" s="1"/>
  <c r="G67" i="1" s="1" a="1"/>
  <c r="G67" i="1" s="1"/>
  <c r="G61" i="1" a="1"/>
  <c r="G61" i="1" s="1"/>
  <c r="G62" i="1" s="1" a="1"/>
  <c r="G62" i="1" s="1"/>
  <c r="G56" i="1" a="1"/>
  <c r="G56" i="1" s="1"/>
  <c r="G57" i="1" s="1" a="1"/>
  <c r="G57" i="1" s="1"/>
  <c r="G46" i="1" a="1"/>
  <c r="G46" i="1" s="1"/>
  <c r="G47" i="1" s="1" a="1"/>
  <c r="G47" i="1" s="1"/>
  <c r="G41" i="1" a="1"/>
  <c r="G41" i="1" s="1"/>
  <c r="G42" i="1" s="1" a="1"/>
  <c r="G42" i="1" s="1"/>
  <c r="G36" i="1" a="1"/>
  <c r="G36" i="1" s="1"/>
  <c r="G37" i="1" s="1" a="1"/>
  <c r="G37" i="1" s="1"/>
  <c r="G31" i="1" a="1"/>
  <c r="G31" i="1" s="1"/>
  <c r="G32" i="1" s="1" a="1"/>
  <c r="G32" i="1" s="1"/>
  <c r="G26" i="1" a="1"/>
  <c r="G26" i="1" s="1"/>
  <c r="G27" i="1" s="1" a="1"/>
  <c r="G27" i="1" s="1"/>
  <c r="G21" i="1" a="1"/>
  <c r="G21" i="1" s="1"/>
  <c r="G22" i="1" s="1" a="1"/>
  <c r="G22" i="1" s="1"/>
  <c r="G16" i="1" a="1"/>
  <c r="G16" i="1" s="1"/>
  <c r="G17" i="1" s="1" a="1"/>
  <c r="G17" i="1" s="1"/>
  <c r="G11" i="1" a="1"/>
  <c r="G11" i="1" s="1"/>
  <c r="G12" i="1" s="1" a="1"/>
  <c r="G12" i="1" s="1"/>
  <c r="D98" i="2"/>
  <c r="D97" i="2"/>
  <c r="D96" i="2"/>
  <c r="D95" i="2"/>
  <c r="D94" i="2"/>
  <c r="D88" i="2"/>
  <c r="D87" i="2"/>
  <c r="D86" i="2"/>
  <c r="D85" i="2"/>
  <c r="D84" i="2"/>
  <c r="D78" i="2"/>
  <c r="D77" i="2"/>
  <c r="D76" i="2"/>
  <c r="D75" i="2"/>
  <c r="D74" i="2"/>
  <c r="D69" i="2"/>
  <c r="D68" i="2"/>
  <c r="D67" i="2"/>
  <c r="D66" i="2"/>
  <c r="D65" i="2"/>
  <c r="D64" i="2"/>
  <c r="D59" i="2"/>
  <c r="D58" i="2"/>
  <c r="D57" i="2"/>
  <c r="D56" i="2"/>
  <c r="D55" i="2"/>
  <c r="D54" i="2"/>
  <c r="D49" i="2"/>
  <c r="D48" i="2"/>
  <c r="D47" i="2"/>
  <c r="D46" i="2"/>
  <c r="D45" i="2"/>
  <c r="D44" i="2"/>
  <c r="D39" i="2"/>
  <c r="D38" i="2"/>
  <c r="D37" i="2"/>
  <c r="D36" i="2"/>
  <c r="D35" i="2"/>
  <c r="D34" i="2"/>
  <c r="G51" i="1" a="1"/>
  <c r="G51" i="1" s="1"/>
  <c r="G52" i="1" s="1" a="1"/>
  <c r="G52" i="1" s="1"/>
  <c r="G6" i="1" a="1"/>
  <c r="G6" i="1" s="1"/>
  <c r="G7" i="1" s="1" a="1"/>
  <c r="G7" i="1" s="1"/>
  <c r="D29" i="2"/>
  <c r="D28" i="2"/>
  <c r="D27" i="2"/>
  <c r="D26" i="2"/>
  <c r="D25" i="2"/>
  <c r="D24" i="2"/>
  <c r="D19" i="2"/>
  <c r="D18" i="2"/>
  <c r="D17" i="2"/>
  <c r="D16" i="2"/>
  <c r="D15" i="2"/>
  <c r="D14" i="2"/>
  <c r="D9" i="2"/>
  <c r="D8" i="2"/>
  <c r="D7" i="2"/>
  <c r="D6" i="2"/>
  <c r="D5" i="2"/>
  <c r="D4" i="2"/>
  <c r="D269" i="2" a="1"/>
  <c r="D258" i="2" a="1"/>
  <c r="D355" i="2" a="1"/>
  <c r="D184" i="2" a="1"/>
  <c r="D119" i="2" a="1"/>
  <c r="D268" i="2" a="1"/>
  <c r="D379" i="2" a="1"/>
  <c r="D228" i="2" a="1"/>
  <c r="D135" i="2" a="1"/>
  <c r="D336" i="2" a="1"/>
  <c r="D475" i="2" a="1"/>
  <c r="D467" i="2" a="1"/>
  <c r="D239" i="2" a="1"/>
  <c r="D356" i="2" a="1"/>
  <c r="D497" i="2" a="1"/>
  <c r="D106" i="2" a="1"/>
  <c r="D316" i="2" a="1"/>
  <c r="D458" i="2" a="1"/>
  <c r="D306" i="2" a="1"/>
  <c r="D229" i="2" a="1"/>
  <c r="D326" i="2" a="1"/>
  <c r="D469" i="2" a="1"/>
  <c r="D496" i="2" a="1"/>
  <c r="D276" i="2" a="1"/>
  <c r="D429" i="2" a="1"/>
  <c r="D285" i="2" a="1"/>
  <c r="D309" i="2" a="1"/>
  <c r="D396" i="2" a="1"/>
  <c r="D179" i="2" a="1"/>
  <c r="D199" i="2" a="1"/>
  <c r="D288" i="2" a="1"/>
  <c r="D165" i="2" a="1"/>
  <c r="D226" i="2" a="1"/>
  <c r="D187" i="2" a="1"/>
  <c r="D169" i="2" a="1"/>
  <c r="D289" i="2" a="1"/>
  <c r="D408" i="2" a="1"/>
  <c r="D149" i="2" a="1"/>
  <c r="D178" i="2" a="1"/>
  <c r="D305" i="2" a="1"/>
  <c r="D439" i="2" a="1"/>
  <c r="D455" i="2" a="1"/>
  <c r="D266" i="2" a="1"/>
  <c r="D374" i="2" a="1"/>
  <c r="D308" i="2" a="1"/>
  <c r="D144" i="2" a="1"/>
  <c r="D399" i="2" a="1"/>
  <c r="D176" i="2" a="1"/>
  <c r="D479" i="2" a="1"/>
  <c r="D259" i="2" a="1"/>
  <c r="D148" i="2" a="1"/>
  <c r="D114" i="2" a="1"/>
  <c r="D499" i="2" a="1"/>
  <c r="D104" i="2" a="1"/>
  <c r="D249" i="2" a="1"/>
  <c r="D354" i="2" a="1"/>
  <c r="D118" i="2" a="1"/>
  <c r="D109" i="2" a="1"/>
  <c r="D257" i="2" a="1"/>
  <c r="D377" i="2" a="1"/>
  <c r="D369" i="2" a="1"/>
  <c r="D278" i="2" a="1"/>
  <c r="D189" i="2" a="1"/>
  <c r="D329" i="2" a="1"/>
  <c r="D319" i="2" a="1"/>
  <c r="D107" i="2" a="1"/>
  <c r="D209" i="2" a="1"/>
  <c r="D238" i="2" a="1"/>
  <c r="D437" i="2" a="1"/>
  <c r="D386" i="2" a="1"/>
  <c r="D459" i="2" a="1"/>
  <c r="D358" i="2" a="1"/>
  <c r="D224" i="2" a="1"/>
  <c r="D338" i="2" a="1"/>
  <c r="D476" i="2" a="1"/>
  <c r="D436" i="2" a="1"/>
  <c r="D235" i="2" a="1"/>
  <c r="D349" i="2" a="1"/>
  <c r="D236" i="2" a="1"/>
  <c r="D444" i="2" a="1"/>
  <c r="D218" i="2" a="1"/>
  <c r="D105" i="2" a="1"/>
  <c r="D406" i="2" a="1"/>
  <c r="D227" i="2" a="1"/>
  <c r="D174" i="2" a="1"/>
  <c r="D378" i="2" a="1"/>
  <c r="D416" i="2" a="1"/>
  <c r="D318" i="2" a="1"/>
  <c r="D159" i="2" a="1"/>
  <c r="D327" i="2" a="1"/>
  <c r="D307" i="2" a="1"/>
  <c r="D409" i="2" a="1"/>
  <c r="D389" i="2" a="1"/>
  <c r="D359" i="2" a="1"/>
  <c r="D256" i="2" a="1"/>
  <c r="D116" i="2" a="1"/>
  <c r="D265" i="2" a="1"/>
  <c r="D375" i="2" a="1"/>
  <c r="D335" i="2" a="1"/>
  <c r="D146" i="2" a="1"/>
  <c r="D279" i="2" a="1"/>
  <c r="D489" i="2" a="1"/>
  <c r="D376" i="2" a="1"/>
  <c r="D237" i="2" a="1"/>
  <c r="D357" i="2" a="1"/>
  <c r="D166" i="2" a="1"/>
  <c r="D108" i="2" a="1"/>
  <c r="D255" i="2" a="1"/>
  <c r="D456" i="2" a="1"/>
  <c r="D275" i="2" a="1"/>
  <c r="D404" i="2" a="1"/>
  <c r="D315" i="2" a="1"/>
  <c r="D339" i="2" a="1"/>
  <c r="D317" i="2" a="1"/>
  <c r="D299" i="2" a="1"/>
  <c r="D499" i="2" l="1"/>
  <c r="D496" i="2"/>
  <c r="D497" i="2"/>
  <c r="D489" i="2"/>
  <c r="D479" i="2"/>
  <c r="D476" i="2"/>
  <c r="D475" i="2"/>
  <c r="D469" i="2"/>
  <c r="D467" i="2"/>
  <c r="D458" i="2"/>
  <c r="D456" i="2"/>
  <c r="D459" i="2"/>
  <c r="D455" i="2"/>
  <c r="D444" i="2"/>
  <c r="D439" i="2"/>
  <c r="D436" i="2"/>
  <c r="D437" i="2"/>
  <c r="D429" i="2"/>
  <c r="D416" i="2"/>
  <c r="D409" i="2"/>
  <c r="D406" i="2"/>
  <c r="D408" i="2"/>
  <c r="D404" i="2"/>
  <c r="D399" i="2"/>
  <c r="D396" i="2"/>
  <c r="D389" i="2"/>
  <c r="D386" i="2"/>
  <c r="D377" i="2"/>
  <c r="D376" i="2"/>
  <c r="D379" i="2"/>
  <c r="D375" i="2"/>
  <c r="D374" i="2"/>
  <c r="D378" i="2"/>
  <c r="D369" i="2"/>
  <c r="D358" i="2"/>
  <c r="D356" i="2"/>
  <c r="D357" i="2"/>
  <c r="D354" i="2"/>
  <c r="D355" i="2"/>
  <c r="D359" i="2"/>
  <c r="D349" i="2"/>
  <c r="D338" i="2"/>
  <c r="D336" i="2"/>
  <c r="D339" i="2"/>
  <c r="D335" i="2"/>
  <c r="D329" i="2"/>
  <c r="D326" i="2"/>
  <c r="D327" i="2"/>
  <c r="D318" i="2"/>
  <c r="D316" i="2"/>
  <c r="D317" i="2"/>
  <c r="D315" i="2"/>
  <c r="D319" i="2"/>
  <c r="D308" i="2"/>
  <c r="D309" i="2"/>
  <c r="D306" i="2"/>
  <c r="D305" i="2"/>
  <c r="D307" i="2"/>
  <c r="D299" i="2"/>
  <c r="D288" i="2"/>
  <c r="D285" i="2"/>
  <c r="D289" i="2"/>
  <c r="D278" i="2"/>
  <c r="D279" i="2"/>
  <c r="D275" i="2"/>
  <c r="D276" i="2"/>
  <c r="D268" i="2"/>
  <c r="D265" i="2"/>
  <c r="D266" i="2"/>
  <c r="D269" i="2"/>
  <c r="D258" i="2"/>
  <c r="D256" i="2"/>
  <c r="D255" i="2"/>
  <c r="D259" i="2"/>
  <c r="D257" i="2"/>
  <c r="D249" i="2"/>
  <c r="D238" i="2"/>
  <c r="D236" i="2"/>
  <c r="D235" i="2"/>
  <c r="D239" i="2"/>
  <c r="D237" i="2"/>
  <c r="D229" i="2"/>
  <c r="D227" i="2"/>
  <c r="D224" i="2"/>
  <c r="D226" i="2"/>
  <c r="D228" i="2"/>
  <c r="D218" i="2"/>
  <c r="D209" i="2"/>
  <c r="D199" i="2"/>
  <c r="D184" i="2"/>
  <c r="D189" i="2"/>
  <c r="D187" i="2"/>
  <c r="D179" i="2"/>
  <c r="D176" i="2"/>
  <c r="D178" i="2"/>
  <c r="D174" i="2"/>
  <c r="D169" i="2"/>
  <c r="D166" i="2"/>
  <c r="D165" i="2"/>
  <c r="D159" i="2"/>
  <c r="D149" i="2"/>
  <c r="D146" i="2"/>
  <c r="D144" i="2"/>
  <c r="D148" i="2"/>
  <c r="D135" i="2"/>
  <c r="D119" i="2"/>
  <c r="D116" i="2"/>
  <c r="D114" i="2"/>
  <c r="D118" i="2"/>
  <c r="D109" i="2"/>
  <c r="D108" i="2"/>
  <c r="D107" i="2"/>
  <c r="D106" i="2"/>
  <c r="D105" i="2"/>
  <c r="D104" i="2"/>
  <c r="D197" i="2" a="1"/>
  <c r="D488" i="2" a="1"/>
  <c r="D127" i="2" a="1"/>
  <c r="D274" i="2" a="1"/>
  <c r="D466" i="2" a="1"/>
  <c r="D234" i="2" a="1"/>
  <c r="D347" i="2" a="1"/>
  <c r="D196" i="2" a="1"/>
  <c r="D175" i="2" a="1"/>
  <c r="D468" i="2" a="1"/>
  <c r="D449" i="2" a="1"/>
  <c r="D247" i="2" a="1"/>
  <c r="D385" i="2" a="1"/>
  <c r="D204" i="2" a="1"/>
  <c r="D215" i="2" a="1"/>
  <c r="D186" i="2" a="1"/>
  <c r="D155" i="2" a="1"/>
  <c r="D434" i="2" a="1"/>
  <c r="D387" i="2" a="1"/>
  <c r="D207" i="2" a="1"/>
  <c r="D244" i="2" a="1"/>
  <c r="D195" i="2" a="1"/>
  <c r="D137" i="2" a="1"/>
  <c r="D154" i="2" a="1"/>
  <c r="D484" i="2" a="1"/>
  <c r="D126" i="2" a="1"/>
  <c r="D414" i="2" a="1"/>
  <c r="D219" i="2" a="1"/>
  <c r="D198" i="2" a="1"/>
  <c r="D158" i="2" a="1"/>
  <c r="D164" i="2" a="1"/>
  <c r="D498" i="2" a="1"/>
  <c r="D138" i="2" a="1"/>
  <c r="D464" i="2" a="1"/>
  <c r="D419" i="2" a="1"/>
  <c r="D395" i="2" a="1"/>
  <c r="D125" i="2" a="1"/>
  <c r="D168" i="2" a="1"/>
  <c r="D494" i="2" a="1"/>
  <c r="D134" i="2" a="1"/>
  <c r="D474" i="2" a="1"/>
  <c r="D124" i="2" a="1"/>
  <c r="D445" i="2" a="1"/>
  <c r="D254" i="2" a="1"/>
  <c r="D365" i="2" a="1"/>
  <c r="D446" i="2" a="1"/>
  <c r="D145" i="2" a="1"/>
  <c r="D477" i="2" a="1"/>
  <c r="D128" i="2" a="1"/>
  <c r="D448" i="2" a="1"/>
  <c r="D478" i="2" a="1"/>
  <c r="D428" i="2" a="1"/>
  <c r="D156" i="2" a="1"/>
  <c r="D345" i="2" a="1"/>
  <c r="D487" i="2" a="1"/>
  <c r="D129" i="2" a="1"/>
  <c r="D457" i="2" a="1"/>
  <c r="D425" i="2" a="1"/>
  <c r="D426" i="2" a="1"/>
  <c r="D346" i="2" a="1"/>
  <c r="D398" i="2" a="1"/>
  <c r="D407" i="2" a="1"/>
  <c r="D296" i="2" a="1"/>
  <c r="D454" i="2" a="1"/>
  <c r="D495" i="2" a="1"/>
  <c r="D435" i="2" a="1"/>
  <c r="D295" i="2" a="1"/>
  <c r="D415" i="2" a="1"/>
  <c r="D205" i="2" a="1"/>
  <c r="D364" i="2" a="1"/>
  <c r="D287" i="2" a="1"/>
  <c r="D277" i="2" a="1"/>
  <c r="D438" i="2" a="1"/>
  <c r="D328" i="2" a="1"/>
  <c r="D417" i="2" a="1"/>
  <c r="D139" i="2" a="1"/>
  <c r="D388" i="2" a="1"/>
  <c r="D465" i="2" a="1"/>
  <c r="D348" i="2" a="1"/>
  <c r="D185" i="2" a="1"/>
  <c r="D245" i="2" a="1"/>
  <c r="D418" i="2" a="1"/>
  <c r="D188" i="2" a="1"/>
  <c r="D394" i="2" a="1"/>
  <c r="D427" i="2" a="1"/>
  <c r="D368" i="2" a="1"/>
  <c r="D344" i="2" a="1"/>
  <c r="D314" i="2" a="1"/>
  <c r="D115" i="2" a="1"/>
  <c r="D304" i="2" a="1"/>
  <c r="D485" i="2" a="1"/>
  <c r="D214" i="2" a="1"/>
  <c r="D397" i="2" a="1"/>
  <c r="D486" i="2" a="1"/>
  <c r="D366" i="2" a="1"/>
  <c r="D325" i="2" a="1"/>
  <c r="D324" i="2" a="1"/>
  <c r="D206" i="2" a="1"/>
  <c r="D405" i="2" a="1"/>
  <c r="D367" i="2" a="1"/>
  <c r="D384" i="2" a="1"/>
  <c r="D334" i="2" a="1"/>
  <c r="D298" i="2" a="1"/>
  <c r="D117" i="2" a="1"/>
  <c r="D248" i="2" a="1"/>
  <c r="D286" i="2" a="1"/>
  <c r="D167" i="2" a="1"/>
  <c r="D246" i="2" a="1"/>
  <c r="D136" i="2" a="1"/>
  <c r="D264" i="2" a="1"/>
  <c r="D217" i="2" a="1"/>
  <c r="D177" i="2" a="1"/>
  <c r="D147" i="2" a="1"/>
  <c r="D157" i="2" a="1"/>
  <c r="D267" i="2" a="1"/>
  <c r="D225" i="2" a="1"/>
  <c r="D208" i="2" a="1"/>
  <c r="D284" i="2" a="1"/>
  <c r="D194" i="2" a="1"/>
  <c r="D216" i="2" a="1"/>
  <c r="D337" i="2" a="1"/>
  <c r="D294" i="2" a="1"/>
  <c r="D424" i="2" a="1"/>
  <c r="D297" i="2" a="1"/>
  <c r="D447" i="2" a="1"/>
  <c r="D495" i="2" l="1"/>
  <c r="D498" i="2"/>
  <c r="D494" i="2"/>
  <c r="D487" i="2"/>
  <c r="D488" i="2"/>
  <c r="D484" i="2"/>
  <c r="D485" i="2"/>
  <c r="D486" i="2"/>
  <c r="D478" i="2"/>
  <c r="D474" i="2"/>
  <c r="D477" i="2"/>
  <c r="D468" i="2"/>
  <c r="D464" i="2"/>
  <c r="D466" i="2"/>
  <c r="D465" i="2"/>
  <c r="D457" i="2"/>
  <c r="D454" i="2"/>
  <c r="D445" i="2"/>
  <c r="D447" i="2"/>
  <c r="D446" i="2"/>
  <c r="D449" i="2"/>
  <c r="D448" i="2"/>
  <c r="D435" i="2"/>
  <c r="D438" i="2"/>
  <c r="D434" i="2"/>
  <c r="D428" i="2"/>
  <c r="D424" i="2"/>
  <c r="D427" i="2"/>
  <c r="D425" i="2"/>
  <c r="D426" i="2"/>
  <c r="D419" i="2"/>
  <c r="D415" i="2"/>
  <c r="D417" i="2"/>
  <c r="D418" i="2"/>
  <c r="D414" i="2"/>
  <c r="D405" i="2"/>
  <c r="D407" i="2"/>
  <c r="D394" i="2"/>
  <c r="D397" i="2"/>
  <c r="D395" i="2"/>
  <c r="D398" i="2"/>
  <c r="D385" i="2"/>
  <c r="D384" i="2"/>
  <c r="D387" i="2"/>
  <c r="D388" i="2"/>
  <c r="D368" i="2"/>
  <c r="D366" i="2"/>
  <c r="D367" i="2"/>
  <c r="D365" i="2"/>
  <c r="D364" i="2"/>
  <c r="D345" i="2"/>
  <c r="D348" i="2"/>
  <c r="D347" i="2"/>
  <c r="D344" i="2"/>
  <c r="D346" i="2"/>
  <c r="D334" i="2"/>
  <c r="D337" i="2"/>
  <c r="D325" i="2"/>
  <c r="D328" i="2"/>
  <c r="D324" i="2"/>
  <c r="D314" i="2"/>
  <c r="D304" i="2"/>
  <c r="D295" i="2"/>
  <c r="D298" i="2"/>
  <c r="D294" i="2"/>
  <c r="D297" i="2"/>
  <c r="D296" i="2"/>
  <c r="D284" i="2"/>
  <c r="D286" i="2"/>
  <c r="D287" i="2"/>
  <c r="D274" i="2"/>
  <c r="D277" i="2"/>
  <c r="D264" i="2"/>
  <c r="D267" i="2"/>
  <c r="D254" i="2"/>
  <c r="D247" i="2"/>
  <c r="D245" i="2"/>
  <c r="D248" i="2"/>
  <c r="D244" i="2"/>
  <c r="D246" i="2"/>
  <c r="D234" i="2"/>
  <c r="D225" i="2"/>
  <c r="D214" i="2"/>
  <c r="D217" i="2"/>
  <c r="D215" i="2"/>
  <c r="D216" i="2"/>
  <c r="D219" i="2"/>
  <c r="D206" i="2"/>
  <c r="D205" i="2"/>
  <c r="D208" i="2"/>
  <c r="D204" i="2"/>
  <c r="D207" i="2"/>
  <c r="D195" i="2"/>
  <c r="D198" i="2"/>
  <c r="D194" i="2"/>
  <c r="D197" i="2"/>
  <c r="D196" i="2"/>
  <c r="D185" i="2"/>
  <c r="D188" i="2"/>
  <c r="D186" i="2"/>
  <c r="D175" i="2"/>
  <c r="D177" i="2"/>
  <c r="D164" i="2"/>
  <c r="D168" i="2"/>
  <c r="D167" i="2"/>
  <c r="D155" i="2"/>
  <c r="D158" i="2"/>
  <c r="D157" i="2"/>
  <c r="D156" i="2"/>
  <c r="D154" i="2"/>
  <c r="D145" i="2"/>
  <c r="D147" i="2"/>
  <c r="D137" i="2"/>
  <c r="D136" i="2"/>
  <c r="D139" i="2"/>
  <c r="D138" i="2"/>
  <c r="D134" i="2"/>
  <c r="D125" i="2"/>
  <c r="D124" i="2"/>
  <c r="D128" i="2"/>
  <c r="D129" i="2"/>
  <c r="D127" i="2"/>
  <c r="D126" i="2"/>
  <c r="D115" i="2"/>
  <c r="D117" i="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<sst xmlns="http://schemas.openxmlformats.org/spreadsheetml/2006/main" count="2023" uniqueCount="279">
  <si>
    <t>ACTIVITY RISK ASSESSMENT</t>
  </si>
  <si>
    <t>Risk No</t>
  </si>
  <si>
    <t>Risk Identification</t>
  </si>
  <si>
    <t>Risk Analysis</t>
  </si>
  <si>
    <t>Risk Treatment (Future)</t>
  </si>
  <si>
    <t>Risk Category &amp; Strategic Priority</t>
  </si>
  <si>
    <t>Risk Event</t>
  </si>
  <si>
    <t>Causes</t>
  </si>
  <si>
    <t>Impacts</t>
  </si>
  <si>
    <t>Existing Treatments</t>
  </si>
  <si>
    <r>
      <t xml:space="preserve">Risk Ratings
</t>
    </r>
    <r>
      <rPr>
        <i/>
        <sz val="8"/>
        <color theme="0"/>
        <rFont val="Arial"/>
        <family val="2"/>
      </rPr>
      <t>(refer to ACU Risk Matrix Page 12)</t>
    </r>
  </si>
  <si>
    <t>Future Treatments</t>
  </si>
  <si>
    <t>Action Owner</t>
  </si>
  <si>
    <t>Resolution/ Review Date</t>
  </si>
  <si>
    <t>Please Select a Risk Category</t>
  </si>
  <si>
    <t>Please select a likelihood</t>
  </si>
  <si>
    <t>Please Select a Risk Sub Category</t>
  </si>
  <si>
    <t>Please select a consequence level</t>
  </si>
  <si>
    <t>Please select a Strategic Priority</t>
  </si>
  <si>
    <t>Category</t>
  </si>
  <si>
    <t>Strategic priority</t>
  </si>
  <si>
    <t>Likelihood</t>
  </si>
  <si>
    <t>Consequence</t>
  </si>
  <si>
    <t>Almost Certain</t>
  </si>
  <si>
    <t>Insignificant</t>
  </si>
  <si>
    <t>Community Wellbeing</t>
  </si>
  <si>
    <t>All</t>
  </si>
  <si>
    <t>Rare</t>
  </si>
  <si>
    <t>Minor</t>
  </si>
  <si>
    <t>Financial</t>
  </si>
  <si>
    <t>1. Provide a learning environment that emphasises growth of the whole person</t>
  </si>
  <si>
    <t>Unlikely</t>
  </si>
  <si>
    <t>Moderate</t>
  </si>
  <si>
    <t>Governance</t>
  </si>
  <si>
    <t>2. Offer a range of educational opportunities that lead to future-ready career outcomes</t>
  </si>
  <si>
    <t>Possible</t>
  </si>
  <si>
    <t>Major</t>
  </si>
  <si>
    <t>Learning and Teaching</t>
  </si>
  <si>
    <t>3. Serve communities through connection and collaboration</t>
  </si>
  <si>
    <t>Likely</t>
  </si>
  <si>
    <t>Catastrophic</t>
  </si>
  <si>
    <t>Operational</t>
  </si>
  <si>
    <t>4. Address issues of national significance</t>
  </si>
  <si>
    <t>Projects, Innovation and Business Transformation</t>
  </si>
  <si>
    <t>5. Promote human dignity and advance the common good</t>
  </si>
  <si>
    <t>Reputation</t>
  </si>
  <si>
    <t xml:space="preserve">6. Strengthen our institutional foundations </t>
  </si>
  <si>
    <t>Research</t>
  </si>
  <si>
    <t>Strategic</t>
  </si>
  <si>
    <t>Values and Culture</t>
  </si>
  <si>
    <t>Capability Development</t>
  </si>
  <si>
    <t>Accounting and administration</t>
  </si>
  <si>
    <t>Academic Governance</t>
  </si>
  <si>
    <t>3rd Party Arrangements</t>
  </si>
  <si>
    <t>Action tracking</t>
  </si>
  <si>
    <t>Budgets</t>
  </si>
  <si>
    <t>Accreditation</t>
  </si>
  <si>
    <t>Academic Integrity including ethical conduct</t>
  </si>
  <si>
    <t>ACU Safeguarding Portal not optimised</t>
  </si>
  <si>
    <t>Community Engagement</t>
  </si>
  <si>
    <t>Audit</t>
  </si>
  <si>
    <t>Change in Foreign government policy</t>
  </si>
  <si>
    <t>Aboriginal and Torres Strait Islander Engagement</t>
  </si>
  <si>
    <t>Brand</t>
  </si>
  <si>
    <t>Change Management Plan 2023</t>
  </si>
  <si>
    <t>Catholic Alignment</t>
  </si>
  <si>
    <t>Communications</t>
  </si>
  <si>
    <t>Catholic Identity</t>
  </si>
  <si>
    <t>EPR</t>
  </si>
  <si>
    <t>Budget</t>
  </si>
  <si>
    <t>Collaboration with Faculites</t>
  </si>
  <si>
    <t>Academic Integrity</t>
  </si>
  <si>
    <t>Business Intelligence and Analytics</t>
  </si>
  <si>
    <t>Catholic Profile</t>
  </si>
  <si>
    <t>Contract Research</t>
  </si>
  <si>
    <t>Catholic Potential</t>
  </si>
  <si>
    <t>Greater ACU Community</t>
  </si>
  <si>
    <t>Cash Management</t>
  </si>
  <si>
    <t>Commonwealth financial support to student mobility</t>
  </si>
  <si>
    <t>Course Design</t>
  </si>
  <si>
    <t>Captial Projects</t>
  </si>
  <si>
    <t>Community Profile</t>
  </si>
  <si>
    <t>Data storage</t>
  </si>
  <si>
    <t>Catholic University Experience</t>
  </si>
  <si>
    <t>Other</t>
  </si>
  <si>
    <t>Commonwealth Funding</t>
  </si>
  <si>
    <t>Commonwealth Immigratiion Policy</t>
  </si>
  <si>
    <t>Course maintenance</t>
  </si>
  <si>
    <t>Failed deadline</t>
  </si>
  <si>
    <t>Competitive Profile</t>
  </si>
  <si>
    <t>Diversity and inclusion</t>
  </si>
  <si>
    <t>Collaboration with Partners</t>
  </si>
  <si>
    <t>Outreach Programs Intensives</t>
  </si>
  <si>
    <t>Crime (Fraud/theft/vandalism etc)</t>
  </si>
  <si>
    <t>Compliance</t>
  </si>
  <si>
    <t>Enrolment Planning</t>
  </si>
  <si>
    <t>Corporate Monitoring, Reporting and Record Keeping</t>
  </si>
  <si>
    <t>Management</t>
  </si>
  <si>
    <t>Data Governance</t>
  </si>
  <si>
    <t>Enterprise engagement - Industry-stakeholder-community</t>
  </si>
  <si>
    <t>Community engagement and common good</t>
  </si>
  <si>
    <t>Performance Management</t>
  </si>
  <si>
    <t>Data and Systems</t>
  </si>
  <si>
    <t>Contractual</t>
  </si>
  <si>
    <t>Critical Incidents, Business Disruption, Disaster Recovery</t>
  </si>
  <si>
    <t>Domestic Profile</t>
  </si>
  <si>
    <t>Staff Wellbeing and optimisation</t>
  </si>
  <si>
    <t>Enrolments</t>
  </si>
  <si>
    <t>Corporate Governance Framework</t>
  </si>
  <si>
    <t>Government Policy changes</t>
  </si>
  <si>
    <t>Data Hub</t>
  </si>
  <si>
    <t>Planning</t>
  </si>
  <si>
    <t>Education Quality</t>
  </si>
  <si>
    <t>Financial risk</t>
  </si>
  <si>
    <t>Mission Stakeholder relationships</t>
  </si>
  <si>
    <t>Student Wellbeing</t>
  </si>
  <si>
    <t>Graduate Outcomes</t>
  </si>
  <si>
    <t>English Language Support</t>
  </si>
  <si>
    <t>Resourcing</t>
  </si>
  <si>
    <t>Foreign interference and transparency</t>
  </si>
  <si>
    <t>Sustainability</t>
  </si>
  <si>
    <t>Financial Viability and Performance</t>
  </si>
  <si>
    <t>Enterprise Risk Management</t>
  </si>
  <si>
    <t>Infrastructure</t>
  </si>
  <si>
    <t>Scheduling and timing</t>
  </si>
  <si>
    <t>Grants and funding</t>
  </si>
  <si>
    <t>Corporate Governance</t>
  </si>
  <si>
    <t>Program Delivery</t>
  </si>
  <si>
    <t>Work Health and Safety Management System</t>
  </si>
  <si>
    <t>Fraud and Corruption</t>
  </si>
  <si>
    <t>International</t>
  </si>
  <si>
    <t>Union disputes</t>
  </si>
  <si>
    <t>Industrial and Employee Relations Profile</t>
  </si>
  <si>
    <t>HDR Completions</t>
  </si>
  <si>
    <t>Relationships with Stakeholders</t>
  </si>
  <si>
    <t>Workforce Profile and Management</t>
  </si>
  <si>
    <t>Global Pandemic COVID19</t>
  </si>
  <si>
    <t>Executive Management Reporting and Monitoring</t>
  </si>
  <si>
    <t>Institutional (Cultural) Profile for Safety and Respect</t>
  </si>
  <si>
    <t>HDR Regulations</t>
  </si>
  <si>
    <t>Risk Culture</t>
  </si>
  <si>
    <t>Income Reduction</t>
  </si>
  <si>
    <t>International Policies</t>
  </si>
  <si>
    <t>Learning Resources and Educational Support</t>
  </si>
  <si>
    <t>Finance</t>
  </si>
  <si>
    <t>International Profile</t>
  </si>
  <si>
    <t>HDR Student Outputs</t>
  </si>
  <si>
    <t>Staff Culture</t>
  </si>
  <si>
    <t>Insurance</t>
  </si>
  <si>
    <t>Legal</t>
  </si>
  <si>
    <t>General Resources</t>
  </si>
  <si>
    <t>Negative Media</t>
  </si>
  <si>
    <t>HDR Student Wellbeing</t>
  </si>
  <si>
    <t>Academic and Student Life</t>
  </si>
  <si>
    <t>Student experience</t>
  </si>
  <si>
    <t>Loss of Government incentives</t>
  </si>
  <si>
    <t>Operating Structure and Co-ordination</t>
  </si>
  <si>
    <t>Learning Resources and Educational Support &amp; Adherence to Professional Standards</t>
  </si>
  <si>
    <t>HDR Supervision issues</t>
  </si>
  <si>
    <t>Micro-credentials, short courses and marketing</t>
  </si>
  <si>
    <t>HR - Workforce Profile and Management</t>
  </si>
  <si>
    <t>Property Damage or Loss</t>
  </si>
  <si>
    <t>HDR Thesis Quality</t>
  </si>
  <si>
    <t>Academic Quality</t>
  </si>
  <si>
    <t>Payroll</t>
  </si>
  <si>
    <t>Policies</t>
  </si>
  <si>
    <t>Human Resources</t>
  </si>
  <si>
    <t>Ranking</t>
  </si>
  <si>
    <t>Intellectual Property</t>
  </si>
  <si>
    <t>Accreditations</t>
  </si>
  <si>
    <t>Research Funding and Grants</t>
  </si>
  <si>
    <t>Privacy</t>
  </si>
  <si>
    <t>Outreach Programmes</t>
  </si>
  <si>
    <t>Information Technology</t>
  </si>
  <si>
    <t>Registration or Accreditation</t>
  </si>
  <si>
    <t>Blacktown</t>
  </si>
  <si>
    <t>Revenue</t>
  </si>
  <si>
    <t>Student and Staff Safety and Wellbeing</t>
  </si>
  <si>
    <t>Placements</t>
  </si>
  <si>
    <t>Relationship with key Stakeholders</t>
  </si>
  <si>
    <t>Business Continuity Management</t>
  </si>
  <si>
    <t>Student Fees</t>
  </si>
  <si>
    <t>Student Visa Framework</t>
  </si>
  <si>
    <t>Policy framework Staff capability</t>
  </si>
  <si>
    <t>Institutional Planning</t>
  </si>
  <si>
    <t>Partnerships</t>
  </si>
  <si>
    <t>Catholic Church</t>
  </si>
  <si>
    <t>Treasury and Investments</t>
  </si>
  <si>
    <t>TEQSA Re-Registration</t>
  </si>
  <si>
    <t>Staffing</t>
  </si>
  <si>
    <t>Research Quality</t>
  </si>
  <si>
    <t>Quality</t>
  </si>
  <si>
    <t>Catholic Identity and Mission</t>
  </si>
  <si>
    <t>Student Experience</t>
  </si>
  <si>
    <t>International Student Entry Standards</t>
  </si>
  <si>
    <t>Rome Campus</t>
  </si>
  <si>
    <t>Research Data</t>
  </si>
  <si>
    <t>Student Support</t>
  </si>
  <si>
    <t>Sector profile</t>
  </si>
  <si>
    <t>Research Fraud</t>
  </si>
  <si>
    <t>Loss of Corporate Knowledege</t>
  </si>
  <si>
    <t>Services Disrupted</t>
  </si>
  <si>
    <t>Research reputational issues</t>
  </si>
  <si>
    <t>Community Wellbeing, Sustainability and Stewardship</t>
  </si>
  <si>
    <t>Marketing</t>
  </si>
  <si>
    <t>Stakeholder Engagement</t>
  </si>
  <si>
    <t>Research status and intensification</t>
  </si>
  <si>
    <t>Research systems</t>
  </si>
  <si>
    <t>Co-operation between university, TAFE and business TAFE</t>
  </si>
  <si>
    <t>Outreach Progrms Year 12 Workshops and USU</t>
  </si>
  <si>
    <t>Research Training</t>
  </si>
  <si>
    <t>Scholarship and Knowledge</t>
  </si>
  <si>
    <t>Planning and Strategic Management</t>
  </si>
  <si>
    <t>Cyber</t>
  </si>
  <si>
    <t>Property and Facilities</t>
  </si>
  <si>
    <t>Thesis completions</t>
  </si>
  <si>
    <t>Cyber Security and Information Governance Breach</t>
  </si>
  <si>
    <t>Quality assurance</t>
  </si>
  <si>
    <t>Translation of research</t>
  </si>
  <si>
    <t>Development of Academic life and capabilities</t>
  </si>
  <si>
    <t>Research enablement and support</t>
  </si>
  <si>
    <t>Diversification</t>
  </si>
  <si>
    <t>Service or system optimisation or engagement</t>
  </si>
  <si>
    <t>Diversification and Contemporary Course Offerings</t>
  </si>
  <si>
    <t>Diversity, Equity and Inclusion</t>
  </si>
  <si>
    <t>Stakeholder Relationships</t>
  </si>
  <si>
    <t>Donations and Philanthrophy</t>
  </si>
  <si>
    <t>Student Administration</t>
  </si>
  <si>
    <t>Student Engagement and Services</t>
  </si>
  <si>
    <t>Enrolments including End to End Planning</t>
  </si>
  <si>
    <t>Entry Standards</t>
  </si>
  <si>
    <t>Financial Viability and Sustainability</t>
  </si>
  <si>
    <t>Funding</t>
  </si>
  <si>
    <t>Government Policy</t>
  </si>
  <si>
    <t>Government Policy, Sector Reform and Funding</t>
  </si>
  <si>
    <t>Innovation</t>
  </si>
  <si>
    <t>International Student Market and Pathways</t>
  </si>
  <si>
    <t>IT Capability and Physical Infrastructure</t>
  </si>
  <si>
    <t>LGBTIQ+ Community</t>
  </si>
  <si>
    <t>Organisational Change</t>
  </si>
  <si>
    <t>Pandemic</t>
  </si>
  <si>
    <t>People management, policies and practices</t>
  </si>
  <si>
    <t>Profile and Reputation</t>
  </si>
  <si>
    <t>Regulators</t>
  </si>
  <si>
    <t>Relations with stakeholders and Industry</t>
  </si>
  <si>
    <t>Reputation and Brand</t>
  </si>
  <si>
    <t>Reputation for Goodwill</t>
  </si>
  <si>
    <t>Re-Registration</t>
  </si>
  <si>
    <t>Research Status and Intensification</t>
  </si>
  <si>
    <t>Rome</t>
  </si>
  <si>
    <t>Safe, Welcoming and Inclusive Environment</t>
  </si>
  <si>
    <t>Safety</t>
  </si>
  <si>
    <t>Student Retention and Attrition</t>
  </si>
  <si>
    <t>Please Select a Register Type</t>
  </si>
  <si>
    <t>Over/Within</t>
  </si>
  <si>
    <t>Tolerance</t>
  </si>
  <si>
    <t>Strategic priority2</t>
  </si>
  <si>
    <t>Strategic priority3</t>
  </si>
  <si>
    <t>Within</t>
  </si>
  <si>
    <t>Over</t>
  </si>
  <si>
    <t>Medium [9]</t>
  </si>
  <si>
    <t>Medium [3]</t>
  </si>
  <si>
    <t>High [30]</t>
  </si>
  <si>
    <t>High [90]</t>
  </si>
  <si>
    <t>High [100]</t>
  </si>
  <si>
    <t>Medium [1]</t>
  </si>
  <si>
    <t>Medium [10]</t>
  </si>
  <si>
    <t>Low [0.3]</t>
  </si>
  <si>
    <t>Medium [0.9]</t>
  </si>
  <si>
    <t>Low [0.1]</t>
  </si>
  <si>
    <t>Low [0.03]</t>
  </si>
  <si>
    <t>Low [0.09]</t>
  </si>
  <si>
    <t>Strategic priority4</t>
  </si>
  <si>
    <t>Strategic priority5</t>
  </si>
  <si>
    <t>Strategic priority6</t>
  </si>
  <si>
    <t>Strategic priority7</t>
  </si>
  <si>
    <t>Strategic priority9</t>
  </si>
  <si>
    <t>Strategic priority8</t>
  </si>
  <si>
    <t>Strategic Plan 2024-2033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</si>
</sst>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4"/>
      <color rgb="FFFFFFFF"/>
      <name val="Arial"/>
      <family val="2"/>
    </font>
    <font>
      <sz val="9"/>
      <color theme="1"/>
      <name val="Arial"/>
      <family val="2"/>
    </font>
    <font>
      <b/>
      <sz val="9"/>
      <color theme="1"/>
      <name val="Arial"/>
      <family val="2"/>
    </font>
    <font>
      <sz val="9"/>
      <color rgb="FF000000"/>
      <name val="Arial"/>
      <family val="2"/>
    </font>
    <font>
      <b/>
      <sz val="9"/>
      <color theme="0"/>
      <name val="Arial"/>
      <family val="2"/>
    </font>
    <font>
      <i/>
      <sz val="8"/>
      <color theme="0"/>
      <name val="Arial"/>
      <family val="2"/>
    </font>
    <font>
      <sz val="11"/>
      <color theme="1"/>
      <name val="Aptos"/>
      <family val="2"/>
    </font>
    <font>
      <sz val="11"/>
      <color theme="1"/>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3C1053"/>
        <bgColor indexed="64"/>
      </patternFill>
    </fill>
    <fill>
      <patternFill patternType="solid">
        <fgColor rgb="FF3D3935"/>
        <bgColor indexed="64"/>
      </patternFill>
    </fill>
    <fill>
      <patternFill patternType="solid">
        <fgColor rgb="FF8C857B"/>
        <bgColor indexed="64"/>
      </patternFill>
    </fill>
    <fill>
      <patternFill patternType="solid">
        <fgColor rgb="FFB51825"/>
        <bgColor indexed="64"/>
      </patternFill>
    </fill>
    <fill>
      <patternFill patternType="solid">
        <fgColor rgb="FF007A3D"/>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31">
    <xf numFmtId="0" fontId="0" fillId="0" borderId="0" xfId="0"/>
    <xf numFmtId="0" fontId="5" fillId="4" borderId="1" xfId="0"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wrapText="1"/>
      <protection locked="0"/>
    </xf>
    <xf numFmtId="0" fontId="5" fillId="6" borderId="6"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3" fillId="2" borderId="8" xfId="0" applyFont="1" applyFill="1" applyBorder="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3" fillId="2" borderId="7" xfId="0" applyFont="1" applyFill="1" applyBorder="1" applyAlignment="1" applyProtection="1">
      <alignment vertical="center" wrapText="1"/>
      <protection locked="0"/>
    </xf>
    <xf numFmtId="0" fontId="3" fillId="4" borderId="5" xfId="0" applyFont="1" applyFill="1" applyBorder="1" applyAlignment="1" applyProtection="1">
      <alignment vertical="center" wrapText="1"/>
      <protection locked="0"/>
    </xf>
    <xf numFmtId="0" fontId="3" fillId="2" borderId="5" xfId="0" applyFont="1" applyFill="1" applyBorder="1" applyAlignment="1" applyProtection="1">
      <alignment vertical="center" wrapText="1"/>
      <protection locked="0"/>
    </xf>
    <xf numFmtId="0" fontId="3" fillId="2" borderId="5" xfId="0" applyFont="1" applyFill="1" applyBorder="1" applyAlignment="1">
      <alignment horizontal="center" vertical="center" wrapText="1"/>
    </xf>
    <xf numFmtId="0" fontId="5" fillId="7" borderId="6" xfId="0" applyFont="1" applyFill="1" applyBorder="1" applyAlignment="1" applyProtection="1">
      <alignment horizontal="center" vertical="center" wrapText="1"/>
      <protection locked="0"/>
    </xf>
    <xf numFmtId="0" fontId="0" fillId="0" borderId="0" xfId="0" applyProtection="1">
      <protection locked="0"/>
    </xf>
    <xf numFmtId="0" fontId="7" fillId="0" borderId="0" xfId="0" applyFont="1" applyAlignment="1">
      <alignment horizontal="left" vertical="center"/>
    </xf>
    <xf numFmtId="0" fontId="5" fillId="4" borderId="7" xfId="0" applyFont="1" applyFill="1" applyBorder="1" applyAlignment="1" applyProtection="1">
      <alignment horizontal="center" vertical="center" wrapText="1"/>
      <protection locked="0"/>
    </xf>
    <xf numFmtId="0" fontId="3" fillId="4" borderId="0" xfId="0" applyFont="1" applyFill="1" applyAlignment="1" applyProtection="1">
      <alignment vertical="center" wrapText="1"/>
      <protection locked="0"/>
    </xf>
    <xf numFmtId="0" fontId="8" fillId="0" borderId="0" xfId="0" applyFont="1"/>
    <xf numFmtId="0" fontId="2" fillId="0" borderId="8"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cellXfs>
  <cellStyles count="1">
    <cellStyle name="Normal" xfId="0" builtinId="0"/>
  </cellStyles>
  <dxfs count="14">
    <dxf>
      <font>
        <color auto="1"/>
      </font>
      <fill>
        <patternFill>
          <bgColor rgb="FFFF5050"/>
        </patternFill>
      </fill>
    </dxf>
    <dxf>
      <font>
        <color auto="1"/>
      </font>
      <fill>
        <patternFill>
          <bgColor rgb="FF92D050"/>
        </patternFill>
      </fill>
    </dxf>
    <dxf>
      <fill>
        <patternFill>
          <bgColor rgb="FFB81A12"/>
        </patternFill>
      </fill>
      <border>
        <top style="thin">
          <color auto="1"/>
        </top>
        <bottom style="thin">
          <color auto="1"/>
        </bottom>
      </border>
    </dxf>
    <dxf>
      <fill>
        <patternFill>
          <bgColor rgb="FFB81A12"/>
        </patternFill>
      </fill>
      <border>
        <top style="thin">
          <color auto="1"/>
        </top>
        <bottom style="thin">
          <color auto="1"/>
        </bottom>
      </border>
    </dxf>
    <dxf>
      <fill>
        <patternFill>
          <bgColor rgb="FFF4271C"/>
        </patternFill>
      </fill>
      <border>
        <top style="thin">
          <color auto="1"/>
        </top>
        <bottom style="thin">
          <color auto="1"/>
        </bottom>
      </border>
    </dxf>
    <dxf>
      <fill>
        <patternFill>
          <bgColor rgb="FFF79C3E"/>
        </patternFill>
      </fill>
      <border>
        <top style="thin">
          <color auto="1"/>
        </top>
        <bottom style="thin">
          <color auto="1"/>
        </bottom>
      </border>
    </dxf>
    <dxf>
      <fill>
        <patternFill>
          <bgColor rgb="FFF79C3E"/>
        </patternFill>
      </fill>
      <border>
        <top style="thin">
          <color auto="1"/>
        </top>
        <bottom style="thin">
          <color auto="1"/>
        </bottom>
      </border>
    </dxf>
    <dxf>
      <fill>
        <patternFill>
          <bgColor rgb="FFFCFF2D"/>
        </patternFill>
      </fill>
      <border>
        <top style="thin">
          <color auto="1"/>
        </top>
        <bottom style="thin">
          <color auto="1"/>
        </bottom>
      </border>
    </dxf>
    <dxf>
      <fill>
        <patternFill>
          <bgColor rgb="FFDFE735"/>
        </patternFill>
      </fill>
      <border>
        <top style="thin">
          <color auto="1"/>
        </top>
        <bottom style="thin">
          <color auto="1"/>
        </bottom>
      </border>
    </dxf>
    <dxf>
      <fill>
        <patternFill>
          <bgColor rgb="FFDFE735"/>
        </patternFill>
      </fill>
      <border>
        <top style="thin">
          <color auto="1"/>
        </top>
        <bottom style="thin">
          <color auto="1"/>
        </bottom>
      </border>
    </dxf>
    <dxf>
      <fill>
        <patternFill>
          <bgColor rgb="FFABE545"/>
        </patternFill>
      </fill>
      <border>
        <top style="thin">
          <color auto="1"/>
        </top>
        <bottom style="thin">
          <color auto="1"/>
        </bottom>
      </border>
    </dxf>
    <dxf>
      <fill>
        <patternFill>
          <bgColor rgb="FF77B04D"/>
        </patternFill>
      </fill>
      <border>
        <top style="thin">
          <color auto="1"/>
        </top>
        <bottom style="thin">
          <color auto="1"/>
        </bottom>
      </border>
    </dxf>
    <dxf>
      <fill>
        <patternFill>
          <bgColor rgb="FF77B04D"/>
        </patternFill>
      </fill>
      <border>
        <top style="thin">
          <color auto="1"/>
        </top>
        <bottom style="thin">
          <color auto="1"/>
        </bottom>
      </border>
    </dxf>
    <dxf>
      <fill>
        <patternFill>
          <bgColor rgb="FF77B04D"/>
        </patternFill>
      </fill>
      <border>
        <top style="thin">
          <color auto="1"/>
        </top>
        <bottom style="thin">
          <color auto="1"/>
        </bottom>
      </border>
    </dxf>
  </dxfs>
  <tableStyles count="0" defaultTableStyle="TableStyleMedium2" defaultPivotStyle="PivotStyleLight16"/>
  <colors>
    <mruColors>
      <color rgb="FFFF5050"/>
      <color rgb="FF7F4099"/>
      <color rgb="FFB51825"/>
      <color rgb="FF007A3D"/>
      <color rgb="FF3D3935"/>
      <color rgb="FF8C857B"/>
      <color rgb="FFE8E3DB"/>
      <color rgb="FF3C1053"/>
      <color rgb="FF752E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9CF1-D29A-4467-8C73-3819601ED110}">
  <dimension ref="A1:J252"/>
  <sheetViews>
    <sheetView tabSelected="1" workbookViewId="0">
      <selection sqref="A1:J1"/>
    </sheetView>
  </sheetViews>
  <sheetFormatPr defaultRowHeight="15" x14ac:dyDescent="0.25"/>
  <cols>
    <col min="1" max="1" width="4.85546875" style="12" customWidth="1"/>
    <col min="2" max="2" width="29.28515625" style="12" customWidth="1"/>
    <col min="3" max="3" width="31.5703125" style="12" customWidth="1"/>
    <col min="4" max="4" width="30.28515625" style="12" customWidth="1"/>
    <col min="5" max="5" width="30.42578125" style="12" customWidth="1"/>
    <col min="6" max="6" width="29" style="12" customWidth="1"/>
    <col min="7" max="7" width="15.42578125" style="12" customWidth="1"/>
    <col min="8" max="8" width="29.7109375" style="12" customWidth="1"/>
    <col min="9" max="9" width="22.140625" style="12" customWidth="1"/>
    <col min="10" max="10" width="26.5703125" style="12" customWidth="1"/>
    <col min="11" max="16384" width="9.140625" style="12"/>
  </cols>
  <sheetData>
    <row r="1" spans="1:10" customFormat="1" ht="18.75" customHeight="1" thickBot="1" x14ac:dyDescent="0.3">
      <c r="A1" s="23" t="s">
        <v>0</v>
      </c>
      <c r="B1" s="24"/>
      <c r="C1" s="24"/>
      <c r="D1" s="24"/>
      <c r="E1" s="24"/>
      <c r="F1" s="24"/>
      <c r="G1" s="24"/>
      <c r="H1" s="24"/>
      <c r="I1" s="24"/>
      <c r="J1" s="25"/>
    </row>
    <row r="2" spans="1:10" customFormat="1" ht="24.75" thickBot="1" x14ac:dyDescent="0.3">
      <c r="A2" s="1" t="s">
        <v>1</v>
      </c>
      <c r="B2" s="26" t="s">
        <v>2</v>
      </c>
      <c r="C2" s="28"/>
      <c r="D2" s="26" t="s">
        <v>3</v>
      </c>
      <c r="E2" s="27"/>
      <c r="F2" s="27"/>
      <c r="G2" s="28"/>
      <c r="H2" s="26" t="s">
        <v>4</v>
      </c>
      <c r="I2" s="27"/>
      <c r="J2" s="28"/>
    </row>
    <row r="3" spans="1:10" customFormat="1" ht="60.75" customHeight="1" thickBot="1" x14ac:dyDescent="0.3">
      <c r="A3" s="14">
        <v>1</v>
      </c>
      <c r="B3" s="4" t="s">
        <v>5</v>
      </c>
      <c r="C3" s="4" t="s">
        <v>6</v>
      </c>
      <c r="D3" s="3" t="s">
        <v>7</v>
      </c>
      <c r="E3" s="3" t="s">
        <v>8</v>
      </c>
      <c r="F3" s="3" t="s">
        <v>9</v>
      </c>
      <c r="G3" s="3" t="s">
        <v>10</v>
      </c>
      <c r="H3" s="11" t="s">
        <v>11</v>
      </c>
      <c r="I3" s="11" t="s">
        <v>12</v>
      </c>
      <c r="J3" s="11" t="s">
        <v>13</v>
      </c>
    </row>
    <row r="4" spans="1:10" customFormat="1" ht="48" customHeight="1" thickBot="1" x14ac:dyDescent="0.3">
      <c r="A4" s="15"/>
      <c r="B4" s="5" t="s">
        <v>253</v>
      </c>
      <c r="C4" s="17"/>
      <c r="D4" s="17"/>
      <c r="E4" s="17"/>
      <c r="F4" s="20"/>
      <c r="G4" s="29" t="s">
        <v>15</v>
      </c>
      <c r="H4" s="17"/>
      <c r="I4" s="17"/>
      <c r="J4" s="20"/>
    </row>
    <row r="5" spans="1:10" customFormat="1" ht="48" customHeight="1" thickBot="1" x14ac:dyDescent="0.3">
      <c r="A5" s="6"/>
      <c r="B5" s="7" t="s">
        <v>14</v>
      </c>
      <c r="C5" s="18"/>
      <c r="D5" s="18"/>
      <c r="E5" s="18"/>
      <c r="F5" s="21"/>
      <c r="G5" s="29" t="s">
        <v>17</v>
      </c>
      <c r="H5" s="18"/>
      <c r="I5" s="18"/>
      <c r="J5" s="21"/>
    </row>
    <row r="6" spans="1:10" customFormat="1" ht="48" customHeight="1" thickBot="1" x14ac:dyDescent="0.3">
      <c r="A6" s="6"/>
      <c r="B6" s="7" t="s">
        <v>16</v>
      </c>
      <c r="C6" s="18"/>
      <c r="D6" s="18"/>
      <c r="E6" s="18"/>
      <c r="F6" s="21"/>
      <c r="G6" s="30" t="str" cm="1">
        <f t="array" ref="G6">IFERROR(_xlfn._xlws.FILTER(Tables!I:I,(Tables!G:G='Risk Assessment'!G4)*(Tables!H:H='Risk Assessment'!G5)),"Risk Rating" &amp;CHAR(10) &amp;"[This will autofill]")</f>
        <v>Risk Rating
[This will autofill]</v>
      </c>
      <c r="H6" s="18"/>
      <c r="I6" s="18"/>
      <c r="J6" s="21"/>
    </row>
    <row r="7" spans="1:10" customFormat="1" ht="48" customHeight="1" thickBot="1" x14ac:dyDescent="0.3">
      <c r="A7" s="8"/>
      <c r="B7" s="9" t="s">
        <v>18</v>
      </c>
      <c r="C7" s="19"/>
      <c r="D7" s="19"/>
      <c r="E7" s="19"/>
      <c r="F7" s="22"/>
      <c r="G7" s="10" t="str" cm="1">
        <f t="array" ref="G7">IFERROR(IF(G6="Risk Rating" &amp;CHAR(10) &amp;"[This will autofill]","Over/Within" &amp;CHAR(10) &amp;"[This will autofill]",_xlfn._xlws.FILTER(Tables!M:M,(Tables!K:K='Risk Assessment'!B5)*(Tables!L:L='Risk Assessment'!G6))),"Over/Within" &amp;CHAR(10) &amp;"[This will autofill]")</f>
        <v>Over/Within
[This will autofill]</v>
      </c>
      <c r="H7" s="19"/>
      <c r="I7" s="19"/>
      <c r="J7" s="22"/>
    </row>
    <row r="8" spans="1:10" customFormat="1" ht="60.75" customHeight="1" thickBot="1" x14ac:dyDescent="0.3">
      <c r="A8" s="2">
        <v>2</v>
      </c>
      <c r="B8" s="4" t="s">
        <v>5</v>
      </c>
      <c r="C8" s="4" t="s">
        <v>6</v>
      </c>
      <c r="D8" s="3" t="s">
        <v>7</v>
      </c>
      <c r="E8" s="3" t="s">
        <v>8</v>
      </c>
      <c r="F8" s="3" t="s">
        <v>9</v>
      </c>
      <c r="G8" s="3" t="s">
        <v>10</v>
      </c>
      <c r="H8" s="11" t="s">
        <v>11</v>
      </c>
      <c r="I8" s="11" t="s">
        <v>12</v>
      </c>
      <c r="J8" s="11" t="s">
        <v>13</v>
      </c>
    </row>
    <row r="9" spans="1:10" customFormat="1" ht="48" customHeight="1" thickBot="1" x14ac:dyDescent="0.3">
      <c r="A9" s="15"/>
      <c r="B9" s="5" t="s">
        <v>253</v>
      </c>
      <c r="C9" s="17"/>
      <c r="D9" s="17"/>
      <c r="E9" s="17"/>
      <c r="F9" s="20"/>
      <c r="G9" s="29" t="s">
        <v>15</v>
      </c>
      <c r="H9" s="17"/>
      <c r="I9" s="17"/>
      <c r="J9" s="20"/>
    </row>
    <row r="10" spans="1:10" customFormat="1" ht="48" customHeight="1" thickBot="1" x14ac:dyDescent="0.3">
      <c r="A10" s="6"/>
      <c r="B10" s="7" t="s">
        <v>14</v>
      </c>
      <c r="C10" s="18"/>
      <c r="D10" s="18"/>
      <c r="E10" s="18"/>
      <c r="F10" s="21"/>
      <c r="G10" s="29" t="s">
        <v>17</v>
      </c>
      <c r="H10" s="18"/>
      <c r="I10" s="18"/>
      <c r="J10" s="21"/>
    </row>
    <row r="11" spans="1:10" customFormat="1" ht="48" customHeight="1" thickBot="1" x14ac:dyDescent="0.3">
      <c r="A11" s="6"/>
      <c r="B11" s="7" t="s">
        <v>16</v>
      </c>
      <c r="C11" s="18"/>
      <c r="D11" s="18"/>
      <c r="E11" s="18"/>
      <c r="F11" s="21"/>
      <c r="G11" s="30" t="str" cm="1">
        <f t="array" ref="G11">IFERROR(_xlfn._xlws.FILTER(Tables!I:I,(Tables!G:G='Risk Assessment'!G9)*(Tables!H:H='Risk Assessment'!G10)),"Risk Rating" &amp;CHAR(10) &amp;"[This will autofill]")</f>
        <v>Risk Rating
[This will autofill]</v>
      </c>
      <c r="H11" s="18"/>
      <c r="I11" s="18"/>
      <c r="J11" s="21"/>
    </row>
    <row r="12" spans="1:10" customFormat="1" ht="48" customHeight="1" thickBot="1" x14ac:dyDescent="0.3">
      <c r="A12" s="8"/>
      <c r="B12" s="9" t="s">
        <v>18</v>
      </c>
      <c r="C12" s="19"/>
      <c r="D12" s="19"/>
      <c r="E12" s="19"/>
      <c r="F12" s="22"/>
      <c r="G12" s="10" t="str" cm="1">
        <f t="array" ref="G12">IFERROR(IF(G11="Risk Rating" &amp;CHAR(10) &amp;"[This will autofill]","Over/Within" &amp;CHAR(10) &amp;"[This will autofill]",_xlfn._xlws.FILTER(Tables!M:M,(Tables!K:K='Risk Assessment'!B10)*(Tables!L:L='Risk Assessment'!G11))),"Over/Within" &amp;CHAR(10) &amp;"[This will autofill]")</f>
        <v>Over/Within
[This will autofill]</v>
      </c>
      <c r="H12" s="19"/>
      <c r="I12" s="19"/>
      <c r="J12" s="22"/>
    </row>
    <row r="13" spans="1:10" customFormat="1" ht="60.75" customHeight="1" thickBot="1" x14ac:dyDescent="0.3">
      <c r="A13" s="2">
        <v>3</v>
      </c>
      <c r="B13" s="4" t="s">
        <v>5</v>
      </c>
      <c r="C13" s="4" t="s">
        <v>6</v>
      </c>
      <c r="D13" s="3" t="s">
        <v>7</v>
      </c>
      <c r="E13" s="3" t="s">
        <v>8</v>
      </c>
      <c r="F13" s="3" t="s">
        <v>9</v>
      </c>
      <c r="G13" s="3" t="s">
        <v>10</v>
      </c>
      <c r="H13" s="11" t="s">
        <v>11</v>
      </c>
      <c r="I13" s="11" t="s">
        <v>12</v>
      </c>
      <c r="J13" s="11" t="s">
        <v>13</v>
      </c>
    </row>
    <row r="14" spans="1:10" customFormat="1" ht="48" customHeight="1" thickBot="1" x14ac:dyDescent="0.3">
      <c r="A14" s="15"/>
      <c r="B14" s="5" t="s">
        <v>253</v>
      </c>
      <c r="C14" s="17"/>
      <c r="D14" s="17"/>
      <c r="E14" s="17"/>
      <c r="F14" s="20"/>
      <c r="G14" s="29" t="s">
        <v>15</v>
      </c>
      <c r="H14" s="17"/>
      <c r="I14" s="17"/>
      <c r="J14" s="20"/>
    </row>
    <row r="15" spans="1:10" customFormat="1" ht="48" customHeight="1" thickBot="1" x14ac:dyDescent="0.3">
      <c r="A15" s="6"/>
      <c r="B15" s="7" t="s">
        <v>14</v>
      </c>
      <c r="C15" s="18"/>
      <c r="D15" s="18"/>
      <c r="E15" s="18"/>
      <c r="F15" s="21"/>
      <c r="G15" s="29" t="s">
        <v>17</v>
      </c>
      <c r="H15" s="18"/>
      <c r="I15" s="18"/>
      <c r="J15" s="21"/>
    </row>
    <row r="16" spans="1:10" customFormat="1" ht="48" customHeight="1" thickBot="1" x14ac:dyDescent="0.3">
      <c r="A16" s="6"/>
      <c r="B16" s="7" t="s">
        <v>16</v>
      </c>
      <c r="C16" s="18"/>
      <c r="D16" s="18"/>
      <c r="E16" s="18"/>
      <c r="F16" s="21"/>
      <c r="G16" s="30" t="str" cm="1">
        <f t="array" ref="G16">IFERROR(_xlfn._xlws.FILTER(Tables!I:I,(Tables!G:G='Risk Assessment'!G14)*(Tables!H:H='Risk Assessment'!G15)),"Risk Rating" &amp;CHAR(10) &amp;"[This will autofill]")</f>
        <v>Risk Rating
[This will autofill]</v>
      </c>
      <c r="H16" s="18"/>
      <c r="I16" s="18"/>
      <c r="J16" s="21"/>
    </row>
    <row r="17" spans="1:10" customFormat="1" ht="48" customHeight="1" thickBot="1" x14ac:dyDescent="0.3">
      <c r="A17" s="8"/>
      <c r="B17" s="9" t="s">
        <v>18</v>
      </c>
      <c r="C17" s="19"/>
      <c r="D17" s="19"/>
      <c r="E17" s="19"/>
      <c r="F17" s="22"/>
      <c r="G17" s="10" t="str" cm="1">
        <f t="array" ref="G17">IFERROR(IF(G16="Risk Rating" &amp;CHAR(10) &amp;"[This will autofill]","Over/Within" &amp;CHAR(10) &amp;"[This will autofill]",_xlfn._xlws.FILTER(Tables!M:M,(Tables!K:K='Risk Assessment'!B15)*(Tables!L:L='Risk Assessment'!G16))),"Over/Within" &amp;CHAR(10) &amp;"[This will autofill]")</f>
        <v>Over/Within
[This will autofill]</v>
      </c>
      <c r="H17" s="19"/>
      <c r="I17" s="19"/>
      <c r="J17" s="22"/>
    </row>
    <row r="18" spans="1:10" customFormat="1" ht="60.75" customHeight="1" thickBot="1" x14ac:dyDescent="0.3">
      <c r="A18" s="2">
        <v>4</v>
      </c>
      <c r="B18" s="4" t="s">
        <v>5</v>
      </c>
      <c r="C18" s="4" t="s">
        <v>6</v>
      </c>
      <c r="D18" s="3" t="s">
        <v>7</v>
      </c>
      <c r="E18" s="3" t="s">
        <v>8</v>
      </c>
      <c r="F18" s="3" t="s">
        <v>9</v>
      </c>
      <c r="G18" s="3" t="s">
        <v>10</v>
      </c>
      <c r="H18" s="11" t="s">
        <v>11</v>
      </c>
      <c r="I18" s="11" t="s">
        <v>12</v>
      </c>
      <c r="J18" s="11" t="s">
        <v>13</v>
      </c>
    </row>
    <row r="19" spans="1:10" customFormat="1" ht="48" customHeight="1" thickBot="1" x14ac:dyDescent="0.3">
      <c r="A19" s="15"/>
      <c r="B19" s="5" t="s">
        <v>253</v>
      </c>
      <c r="C19" s="17"/>
      <c r="D19" s="17"/>
      <c r="E19" s="17"/>
      <c r="F19" s="20"/>
      <c r="G19" s="29" t="s">
        <v>15</v>
      </c>
      <c r="H19" s="17"/>
      <c r="I19" s="17"/>
      <c r="J19" s="20"/>
    </row>
    <row r="20" spans="1:10" customFormat="1" ht="48" customHeight="1" thickBot="1" x14ac:dyDescent="0.3">
      <c r="A20" s="6"/>
      <c r="B20" s="7" t="s">
        <v>14</v>
      </c>
      <c r="C20" s="18"/>
      <c r="D20" s="18"/>
      <c r="E20" s="18"/>
      <c r="F20" s="21"/>
      <c r="G20" s="29" t="s">
        <v>17</v>
      </c>
      <c r="H20" s="18"/>
      <c r="I20" s="18"/>
      <c r="J20" s="21"/>
    </row>
    <row r="21" spans="1:10" customFormat="1" ht="48" customHeight="1" thickBot="1" x14ac:dyDescent="0.3">
      <c r="A21" s="6"/>
      <c r="B21" s="7" t="s">
        <v>16</v>
      </c>
      <c r="C21" s="18"/>
      <c r="D21" s="18"/>
      <c r="E21" s="18"/>
      <c r="F21" s="21"/>
      <c r="G21" s="30" t="str" cm="1">
        <f t="array" ref="G21">IFERROR(_xlfn._xlws.FILTER(Tables!I:I,(Tables!G:G='Risk Assessment'!G19)*(Tables!H:H='Risk Assessment'!G20)),"Risk Rating" &amp;CHAR(10) &amp;"[This will autofill]")</f>
        <v>Risk Rating
[This will autofill]</v>
      </c>
      <c r="H21" s="18"/>
      <c r="I21" s="18"/>
      <c r="J21" s="21"/>
    </row>
    <row r="22" spans="1:10" customFormat="1" ht="48" customHeight="1" thickBot="1" x14ac:dyDescent="0.3">
      <c r="A22" s="8"/>
      <c r="B22" s="9" t="s">
        <v>18</v>
      </c>
      <c r="C22" s="19"/>
      <c r="D22" s="19"/>
      <c r="E22" s="19"/>
      <c r="F22" s="22"/>
      <c r="G22" s="10" t="str" cm="1">
        <f t="array" ref="G22">IFERROR(IF(G21="Risk Rating" &amp;CHAR(10) &amp;"[This will autofill]","Over/Within" &amp;CHAR(10) &amp;"[This will autofill]",_xlfn._xlws.FILTER(Tables!M:M,(Tables!K:K='Risk Assessment'!B20)*(Tables!L:L='Risk Assessment'!G21))),"Over/Within" &amp;CHAR(10) &amp;"[This will autofill]")</f>
        <v>Over/Within
[This will autofill]</v>
      </c>
      <c r="H22" s="19"/>
      <c r="I22" s="19"/>
      <c r="J22" s="22"/>
    </row>
    <row r="23" spans="1:10" customFormat="1" ht="60.75" customHeight="1" thickBot="1" x14ac:dyDescent="0.3">
      <c r="A23" s="2">
        <v>5</v>
      </c>
      <c r="B23" s="4" t="s">
        <v>5</v>
      </c>
      <c r="C23" s="4" t="s">
        <v>6</v>
      </c>
      <c r="D23" s="3" t="s">
        <v>7</v>
      </c>
      <c r="E23" s="3" t="s">
        <v>8</v>
      </c>
      <c r="F23" s="3" t="s">
        <v>9</v>
      </c>
      <c r="G23" s="3" t="s">
        <v>10</v>
      </c>
      <c r="H23" s="11" t="s">
        <v>11</v>
      </c>
      <c r="I23" s="11" t="s">
        <v>12</v>
      </c>
      <c r="J23" s="11" t="s">
        <v>13</v>
      </c>
    </row>
    <row r="24" spans="1:10" customFormat="1" ht="48" customHeight="1" thickBot="1" x14ac:dyDescent="0.3">
      <c r="A24" s="15"/>
      <c r="B24" s="5" t="s">
        <v>253</v>
      </c>
      <c r="C24" s="17"/>
      <c r="D24" s="17"/>
      <c r="E24" s="17"/>
      <c r="F24" s="20"/>
      <c r="G24" s="29" t="s">
        <v>15</v>
      </c>
      <c r="H24" s="17"/>
      <c r="I24" s="17"/>
      <c r="J24" s="20"/>
    </row>
    <row r="25" spans="1:10" customFormat="1" ht="48" customHeight="1" thickBot="1" x14ac:dyDescent="0.3">
      <c r="A25" s="6"/>
      <c r="B25" s="7" t="s">
        <v>14</v>
      </c>
      <c r="C25" s="18"/>
      <c r="D25" s="18"/>
      <c r="E25" s="18"/>
      <c r="F25" s="21"/>
      <c r="G25" s="29" t="s">
        <v>17</v>
      </c>
      <c r="H25" s="18"/>
      <c r="I25" s="18"/>
      <c r="J25" s="21"/>
    </row>
    <row r="26" spans="1:10" customFormat="1" ht="48" customHeight="1" thickBot="1" x14ac:dyDescent="0.3">
      <c r="A26" s="6"/>
      <c r="B26" s="7" t="s">
        <v>16</v>
      </c>
      <c r="C26" s="18"/>
      <c r="D26" s="18"/>
      <c r="E26" s="18"/>
      <c r="F26" s="21"/>
      <c r="G26" s="30" t="str" cm="1">
        <f t="array" ref="G26">IFERROR(_xlfn._xlws.FILTER(Tables!I:I,(Tables!G:G='Risk Assessment'!G24)*(Tables!H:H='Risk Assessment'!G25)),"Risk Rating" &amp;CHAR(10) &amp;"[This will autofill]")</f>
        <v>Risk Rating
[This will autofill]</v>
      </c>
      <c r="H26" s="18"/>
      <c r="I26" s="18"/>
      <c r="J26" s="21"/>
    </row>
    <row r="27" spans="1:10" customFormat="1" ht="48" customHeight="1" thickBot="1" x14ac:dyDescent="0.3">
      <c r="A27" s="8"/>
      <c r="B27" s="9" t="s">
        <v>18</v>
      </c>
      <c r="C27" s="19"/>
      <c r="D27" s="19"/>
      <c r="E27" s="19"/>
      <c r="F27" s="22"/>
      <c r="G27" s="10" t="str" cm="1">
        <f t="array" ref="G27">IFERROR(IF(G26="Risk Rating" &amp;CHAR(10) &amp;"[This will autofill]","Over/Within" &amp;CHAR(10) &amp;"[This will autofill]",_xlfn._xlws.FILTER(Tables!M:M,(Tables!K:K='Risk Assessment'!B25)*(Tables!L:L='Risk Assessment'!G26))),"Over/Within" &amp;CHAR(10) &amp;"[This will autofill]")</f>
        <v>Over/Within
[This will autofill]</v>
      </c>
      <c r="H27" s="19"/>
      <c r="I27" s="19"/>
      <c r="J27" s="22"/>
    </row>
    <row r="28" spans="1:10" customFormat="1" ht="60.75" customHeight="1" thickBot="1" x14ac:dyDescent="0.3">
      <c r="A28" s="2">
        <v>6</v>
      </c>
      <c r="B28" s="4" t="s">
        <v>5</v>
      </c>
      <c r="C28" s="4" t="s">
        <v>6</v>
      </c>
      <c r="D28" s="3" t="s">
        <v>7</v>
      </c>
      <c r="E28" s="3" t="s">
        <v>8</v>
      </c>
      <c r="F28" s="3" t="s">
        <v>9</v>
      </c>
      <c r="G28" s="3" t="s">
        <v>10</v>
      </c>
      <c r="H28" s="11" t="s">
        <v>11</v>
      </c>
      <c r="I28" s="11" t="s">
        <v>12</v>
      </c>
      <c r="J28" s="11" t="s">
        <v>13</v>
      </c>
    </row>
    <row r="29" spans="1:10" customFormat="1" ht="48" customHeight="1" thickBot="1" x14ac:dyDescent="0.3">
      <c r="A29" s="15"/>
      <c r="B29" s="5" t="s">
        <v>253</v>
      </c>
      <c r="C29" s="17"/>
      <c r="D29" s="17"/>
      <c r="E29" s="17"/>
      <c r="F29" s="20"/>
      <c r="G29" s="29" t="s">
        <v>15</v>
      </c>
      <c r="H29" s="17"/>
      <c r="I29" s="17"/>
      <c r="J29" s="20"/>
    </row>
    <row r="30" spans="1:10" customFormat="1" ht="48" customHeight="1" thickBot="1" x14ac:dyDescent="0.3">
      <c r="A30" s="6"/>
      <c r="B30" s="7" t="s">
        <v>14</v>
      </c>
      <c r="C30" s="18"/>
      <c r="D30" s="18"/>
      <c r="E30" s="18"/>
      <c r="F30" s="21"/>
      <c r="G30" s="29" t="s">
        <v>17</v>
      </c>
      <c r="H30" s="18"/>
      <c r="I30" s="18"/>
      <c r="J30" s="21"/>
    </row>
    <row r="31" spans="1:10" customFormat="1" ht="48" customHeight="1" thickBot="1" x14ac:dyDescent="0.3">
      <c r="A31" s="6"/>
      <c r="B31" s="7" t="s">
        <v>16</v>
      </c>
      <c r="C31" s="18"/>
      <c r="D31" s="18"/>
      <c r="E31" s="18"/>
      <c r="F31" s="21"/>
      <c r="G31" s="30" t="str" cm="1">
        <f t="array" ref="G31">IFERROR(_xlfn._xlws.FILTER(Tables!I:I,(Tables!G:G='Risk Assessment'!G29)*(Tables!H:H='Risk Assessment'!G30)),"Risk Rating" &amp;CHAR(10) &amp;"[This will autofill]")</f>
        <v>Risk Rating
[This will autofill]</v>
      </c>
      <c r="H31" s="18"/>
      <c r="I31" s="18"/>
      <c r="J31" s="21"/>
    </row>
    <row r="32" spans="1:10" customFormat="1" ht="48" customHeight="1" thickBot="1" x14ac:dyDescent="0.3">
      <c r="A32" s="8"/>
      <c r="B32" s="9" t="s">
        <v>18</v>
      </c>
      <c r="C32" s="19"/>
      <c r="D32" s="19"/>
      <c r="E32" s="19"/>
      <c r="F32" s="22"/>
      <c r="G32" s="10" t="str" cm="1">
        <f t="array" ref="G32">IFERROR(IF(G31="Risk Rating" &amp;CHAR(10) &amp;"[This will autofill]","Over/Within" &amp;CHAR(10) &amp;"[This will autofill]",_xlfn._xlws.FILTER(Tables!M:M,(Tables!K:K='Risk Assessment'!B30)*(Tables!L:L='Risk Assessment'!G31))),"Over/Within" &amp;CHAR(10) &amp;"[This will autofill]")</f>
        <v>Over/Within
[This will autofill]</v>
      </c>
      <c r="H32" s="19"/>
      <c r="I32" s="19"/>
      <c r="J32" s="22"/>
    </row>
    <row r="33" spans="1:10" customFormat="1" ht="60.75" customHeight="1" thickBot="1" x14ac:dyDescent="0.3">
      <c r="A33" s="2">
        <v>7</v>
      </c>
      <c r="B33" s="4" t="s">
        <v>5</v>
      </c>
      <c r="C33" s="4" t="s">
        <v>6</v>
      </c>
      <c r="D33" s="3" t="s">
        <v>7</v>
      </c>
      <c r="E33" s="3" t="s">
        <v>8</v>
      </c>
      <c r="F33" s="3" t="s">
        <v>9</v>
      </c>
      <c r="G33" s="3" t="s">
        <v>10</v>
      </c>
      <c r="H33" s="11" t="s">
        <v>11</v>
      </c>
      <c r="I33" s="11" t="s">
        <v>12</v>
      </c>
      <c r="J33" s="11" t="s">
        <v>13</v>
      </c>
    </row>
    <row r="34" spans="1:10" customFormat="1" ht="48" customHeight="1" thickBot="1" x14ac:dyDescent="0.3">
      <c r="A34" s="15"/>
      <c r="B34" s="5" t="s">
        <v>253</v>
      </c>
      <c r="C34" s="17"/>
      <c r="D34" s="17"/>
      <c r="E34" s="17"/>
      <c r="F34" s="20"/>
      <c r="G34" s="29" t="s">
        <v>15</v>
      </c>
      <c r="H34" s="17"/>
      <c r="I34" s="17"/>
      <c r="J34" s="20"/>
    </row>
    <row r="35" spans="1:10" customFormat="1" ht="48" customHeight="1" thickBot="1" x14ac:dyDescent="0.3">
      <c r="A35" s="6"/>
      <c r="B35" s="7" t="s">
        <v>14</v>
      </c>
      <c r="C35" s="18"/>
      <c r="D35" s="18"/>
      <c r="E35" s="18"/>
      <c r="F35" s="21"/>
      <c r="G35" s="29" t="s">
        <v>17</v>
      </c>
      <c r="H35" s="18"/>
      <c r="I35" s="18"/>
      <c r="J35" s="21"/>
    </row>
    <row r="36" spans="1:10" customFormat="1" ht="48" customHeight="1" thickBot="1" x14ac:dyDescent="0.3">
      <c r="A36" s="6"/>
      <c r="B36" s="7" t="s">
        <v>16</v>
      </c>
      <c r="C36" s="18"/>
      <c r="D36" s="18"/>
      <c r="E36" s="18"/>
      <c r="F36" s="21"/>
      <c r="G36" s="30" t="str" cm="1">
        <f t="array" ref="G36">IFERROR(_xlfn._xlws.FILTER(Tables!I:I,(Tables!G:G='Risk Assessment'!G34)*(Tables!H:H='Risk Assessment'!G35)),"Risk Rating" &amp;CHAR(10) &amp;"[This will autofill]")</f>
        <v>Risk Rating
[This will autofill]</v>
      </c>
      <c r="H36" s="18"/>
      <c r="I36" s="18"/>
      <c r="J36" s="21"/>
    </row>
    <row r="37" spans="1:10" customFormat="1" ht="48" customHeight="1" thickBot="1" x14ac:dyDescent="0.3">
      <c r="A37" s="8"/>
      <c r="B37" s="9" t="s">
        <v>18</v>
      </c>
      <c r="C37" s="19"/>
      <c r="D37" s="19"/>
      <c r="E37" s="19"/>
      <c r="F37" s="22"/>
      <c r="G37" s="10" t="str" cm="1">
        <f t="array" ref="G37">IFERROR(IF(G36="Risk Rating" &amp;CHAR(10) &amp;"[This will autofill]","Over/Within" &amp;CHAR(10) &amp;"[This will autofill]",_xlfn._xlws.FILTER(Tables!M:M,(Tables!K:K='Risk Assessment'!B35)*(Tables!L:L='Risk Assessment'!G36))),"Over/Within" &amp;CHAR(10) &amp;"[This will autofill]")</f>
        <v>Over/Within
[This will autofill]</v>
      </c>
      <c r="H37" s="19"/>
      <c r="I37" s="19"/>
      <c r="J37" s="22"/>
    </row>
    <row r="38" spans="1:10" customFormat="1" ht="60.75" customHeight="1" thickBot="1" x14ac:dyDescent="0.3">
      <c r="A38" s="2">
        <v>8</v>
      </c>
      <c r="B38" s="4" t="s">
        <v>5</v>
      </c>
      <c r="C38" s="4" t="s">
        <v>6</v>
      </c>
      <c r="D38" s="3" t="s">
        <v>7</v>
      </c>
      <c r="E38" s="3" t="s">
        <v>8</v>
      </c>
      <c r="F38" s="3" t="s">
        <v>9</v>
      </c>
      <c r="G38" s="3" t="s">
        <v>10</v>
      </c>
      <c r="H38" s="11" t="s">
        <v>11</v>
      </c>
      <c r="I38" s="11" t="s">
        <v>12</v>
      </c>
      <c r="J38" s="11" t="s">
        <v>13</v>
      </c>
    </row>
    <row r="39" spans="1:10" customFormat="1" ht="48" customHeight="1" thickBot="1" x14ac:dyDescent="0.3">
      <c r="A39" s="15"/>
      <c r="B39" s="5" t="s">
        <v>253</v>
      </c>
      <c r="C39" s="17"/>
      <c r="D39" s="17"/>
      <c r="E39" s="17"/>
      <c r="F39" s="20"/>
      <c r="G39" s="29" t="s">
        <v>15</v>
      </c>
      <c r="H39" s="17"/>
      <c r="I39" s="17"/>
      <c r="J39" s="20"/>
    </row>
    <row r="40" spans="1:10" customFormat="1" ht="48" customHeight="1" thickBot="1" x14ac:dyDescent="0.3">
      <c r="A40" s="6"/>
      <c r="B40" s="7" t="s">
        <v>14</v>
      </c>
      <c r="C40" s="18"/>
      <c r="D40" s="18"/>
      <c r="E40" s="18"/>
      <c r="F40" s="21"/>
      <c r="G40" s="29" t="s">
        <v>17</v>
      </c>
      <c r="H40" s="18"/>
      <c r="I40" s="18"/>
      <c r="J40" s="21"/>
    </row>
    <row r="41" spans="1:10" customFormat="1" ht="48" customHeight="1" thickBot="1" x14ac:dyDescent="0.3">
      <c r="A41" s="6"/>
      <c r="B41" s="7" t="s">
        <v>16</v>
      </c>
      <c r="C41" s="18"/>
      <c r="D41" s="18"/>
      <c r="E41" s="18"/>
      <c r="F41" s="21"/>
      <c r="G41" s="30" t="str" cm="1">
        <f t="array" ref="G41">IFERROR(_xlfn._xlws.FILTER(Tables!I:I,(Tables!G:G='Risk Assessment'!G39)*(Tables!H:H='Risk Assessment'!G40)),"Risk Rating" &amp;CHAR(10) &amp;"[This will autofill]")</f>
        <v>Risk Rating
[This will autofill]</v>
      </c>
      <c r="H41" s="18"/>
      <c r="I41" s="18"/>
      <c r="J41" s="21"/>
    </row>
    <row r="42" spans="1:10" customFormat="1" ht="48" customHeight="1" thickBot="1" x14ac:dyDescent="0.3">
      <c r="A42" s="8"/>
      <c r="B42" s="9" t="s">
        <v>18</v>
      </c>
      <c r="C42" s="19"/>
      <c r="D42" s="19"/>
      <c r="E42" s="19"/>
      <c r="F42" s="22"/>
      <c r="G42" s="10" t="str" cm="1">
        <f t="array" ref="G42">IFERROR(IF(G41="Risk Rating" &amp;CHAR(10) &amp;"[This will autofill]","Over/Within" &amp;CHAR(10) &amp;"[This will autofill]",_xlfn._xlws.FILTER(Tables!M:M,(Tables!K:K='Risk Assessment'!B40)*(Tables!L:L='Risk Assessment'!G41))),"Over/Within" &amp;CHAR(10) &amp;"[This will autofill]")</f>
        <v>Over/Within
[This will autofill]</v>
      </c>
      <c r="H42" s="19"/>
      <c r="I42" s="19"/>
      <c r="J42" s="22"/>
    </row>
    <row r="43" spans="1:10" customFormat="1" ht="60.75" customHeight="1" thickBot="1" x14ac:dyDescent="0.3">
      <c r="A43" s="2">
        <v>9</v>
      </c>
      <c r="B43" s="4" t="s">
        <v>5</v>
      </c>
      <c r="C43" s="4" t="s">
        <v>6</v>
      </c>
      <c r="D43" s="3" t="s">
        <v>7</v>
      </c>
      <c r="E43" s="3" t="s">
        <v>8</v>
      </c>
      <c r="F43" s="3" t="s">
        <v>9</v>
      </c>
      <c r="G43" s="3" t="s">
        <v>10</v>
      </c>
      <c r="H43" s="11" t="s">
        <v>11</v>
      </c>
      <c r="I43" s="11" t="s">
        <v>12</v>
      </c>
      <c r="J43" s="11" t="s">
        <v>13</v>
      </c>
    </row>
    <row r="44" spans="1:10" customFormat="1" ht="48" customHeight="1" thickBot="1" x14ac:dyDescent="0.3">
      <c r="A44" s="15"/>
      <c r="B44" s="5" t="s">
        <v>253</v>
      </c>
      <c r="C44" s="17"/>
      <c r="D44" s="17"/>
      <c r="E44" s="17"/>
      <c r="F44" s="20"/>
      <c r="G44" s="29" t="s">
        <v>15</v>
      </c>
      <c r="H44" s="17"/>
      <c r="I44" s="17"/>
      <c r="J44" s="20"/>
    </row>
    <row r="45" spans="1:10" customFormat="1" ht="48" customHeight="1" thickBot="1" x14ac:dyDescent="0.3">
      <c r="A45" s="6"/>
      <c r="B45" s="7" t="s">
        <v>14</v>
      </c>
      <c r="C45" s="18"/>
      <c r="D45" s="18"/>
      <c r="E45" s="18"/>
      <c r="F45" s="21"/>
      <c r="G45" s="29" t="s">
        <v>17</v>
      </c>
      <c r="H45" s="18"/>
      <c r="I45" s="18"/>
      <c r="J45" s="21"/>
    </row>
    <row r="46" spans="1:10" customFormat="1" ht="48" customHeight="1" thickBot="1" x14ac:dyDescent="0.3">
      <c r="A46" s="6"/>
      <c r="B46" s="7" t="s">
        <v>16</v>
      </c>
      <c r="C46" s="18"/>
      <c r="D46" s="18"/>
      <c r="E46" s="18"/>
      <c r="F46" s="21"/>
      <c r="G46" s="30" t="str" cm="1">
        <f t="array" ref="G46">IFERROR(_xlfn._xlws.FILTER(Tables!I:I,(Tables!G:G='Risk Assessment'!G44)*(Tables!H:H='Risk Assessment'!G45)),"Risk Rating" &amp;CHAR(10) &amp;"[This will autofill]")</f>
        <v>Risk Rating
[This will autofill]</v>
      </c>
      <c r="H46" s="18"/>
      <c r="I46" s="18"/>
      <c r="J46" s="21"/>
    </row>
    <row r="47" spans="1:10" customFormat="1" ht="48" customHeight="1" thickBot="1" x14ac:dyDescent="0.3">
      <c r="A47" s="8"/>
      <c r="B47" s="9" t="s">
        <v>18</v>
      </c>
      <c r="C47" s="19"/>
      <c r="D47" s="19"/>
      <c r="E47" s="19"/>
      <c r="F47" s="22"/>
      <c r="G47" s="10" t="str" cm="1">
        <f t="array" ref="G47">IFERROR(IF(G46="Risk Rating" &amp;CHAR(10) &amp;"[This will autofill]","Over/Within" &amp;CHAR(10) &amp;"[This will autofill]",_xlfn._xlws.FILTER(Tables!M:M,(Tables!K:K='Risk Assessment'!B45)*(Tables!L:L='Risk Assessment'!G46))),"Over/Within" &amp;CHAR(10) &amp;"[This will autofill]")</f>
        <v>Over/Within
[This will autofill]</v>
      </c>
      <c r="H47" s="19"/>
      <c r="I47" s="19"/>
      <c r="J47" s="22"/>
    </row>
    <row r="48" spans="1:10" customFormat="1" ht="60.75" customHeight="1" thickBot="1" x14ac:dyDescent="0.3">
      <c r="A48" s="2">
        <v>10</v>
      </c>
      <c r="B48" s="4" t="s">
        <v>5</v>
      </c>
      <c r="C48" s="4" t="s">
        <v>6</v>
      </c>
      <c r="D48" s="3" t="s">
        <v>7</v>
      </c>
      <c r="E48" s="3" t="s">
        <v>8</v>
      </c>
      <c r="F48" s="3" t="s">
        <v>9</v>
      </c>
      <c r="G48" s="3" t="s">
        <v>10</v>
      </c>
      <c r="H48" s="11" t="s">
        <v>11</v>
      </c>
      <c r="I48" s="11" t="s">
        <v>12</v>
      </c>
      <c r="J48" s="11" t="s">
        <v>13</v>
      </c>
    </row>
    <row r="49" spans="1:10" customFormat="1" ht="48" customHeight="1" thickBot="1" x14ac:dyDescent="0.3">
      <c r="A49" s="15"/>
      <c r="B49" s="5" t="s">
        <v>253</v>
      </c>
      <c r="C49" s="17"/>
      <c r="D49" s="17"/>
      <c r="E49" s="17"/>
      <c r="F49" s="20"/>
      <c r="G49" s="29" t="s">
        <v>15</v>
      </c>
      <c r="H49" s="17"/>
      <c r="I49" s="17"/>
      <c r="J49" s="20"/>
    </row>
    <row r="50" spans="1:10" customFormat="1" ht="48" customHeight="1" thickBot="1" x14ac:dyDescent="0.3">
      <c r="A50" s="6"/>
      <c r="B50" s="7" t="s">
        <v>14</v>
      </c>
      <c r="C50" s="18"/>
      <c r="D50" s="18"/>
      <c r="E50" s="18"/>
      <c r="F50" s="21"/>
      <c r="G50" s="29" t="s">
        <v>17</v>
      </c>
      <c r="H50" s="18"/>
      <c r="I50" s="18"/>
      <c r="J50" s="21"/>
    </row>
    <row r="51" spans="1:10" customFormat="1" ht="48" customHeight="1" thickBot="1" x14ac:dyDescent="0.3">
      <c r="A51" s="6"/>
      <c r="B51" s="7" t="s">
        <v>16</v>
      </c>
      <c r="C51" s="18"/>
      <c r="D51" s="18"/>
      <c r="E51" s="18"/>
      <c r="F51" s="21"/>
      <c r="G51" s="30" t="str" cm="1">
        <f t="array" ref="G51">IFERROR(_xlfn._xlws.FILTER(Tables!I:I,(Tables!G:G='Risk Assessment'!G49)*(Tables!H:H='Risk Assessment'!G50)),"Risk Rating" &amp;CHAR(10) &amp;"[This will autofill]")</f>
        <v>Risk Rating
[This will autofill]</v>
      </c>
      <c r="H51" s="18"/>
      <c r="I51" s="18"/>
      <c r="J51" s="21"/>
    </row>
    <row r="52" spans="1:10" customFormat="1" ht="48" customHeight="1" thickBot="1" x14ac:dyDescent="0.3">
      <c r="A52" s="8"/>
      <c r="B52" s="9" t="s">
        <v>18</v>
      </c>
      <c r="C52" s="19"/>
      <c r="D52" s="19"/>
      <c r="E52" s="19"/>
      <c r="F52" s="22"/>
      <c r="G52" s="10" t="str" cm="1">
        <f t="array" ref="G52">IFERROR(IF(G51="Risk Rating" &amp;CHAR(10) &amp;"[This will autofill]","Over/Within" &amp;CHAR(10) &amp;"[This will autofill]",_xlfn._xlws.FILTER(Tables!M:M,(Tables!K:K='Risk Assessment'!B50)*(Tables!L:L='Risk Assessment'!G51))),"Over/Within" &amp;CHAR(10) &amp;"[This will autofill]")</f>
        <v>Over/Within
[This will autofill]</v>
      </c>
      <c r="H52" s="19"/>
      <c r="I52" s="19"/>
      <c r="J52" s="22"/>
    </row>
    <row r="53" spans="1:10" customFormat="1" ht="60.75" customHeight="1" thickBot="1" x14ac:dyDescent="0.3">
      <c r="A53" s="14">
        <v>11</v>
      </c>
      <c r="B53" s="4" t="s">
        <v>5</v>
      </c>
      <c r="C53" s="4" t="s">
        <v>6</v>
      </c>
      <c r="D53" s="3" t="s">
        <v>7</v>
      </c>
      <c r="E53" s="3" t="s">
        <v>8</v>
      </c>
      <c r="F53" s="3" t="s">
        <v>9</v>
      </c>
      <c r="G53" s="3" t="s">
        <v>10</v>
      </c>
      <c r="H53" s="11" t="s">
        <v>11</v>
      </c>
      <c r="I53" s="11" t="s">
        <v>12</v>
      </c>
      <c r="J53" s="11" t="s">
        <v>13</v>
      </c>
    </row>
    <row r="54" spans="1:10" customFormat="1" ht="48" customHeight="1" thickBot="1" x14ac:dyDescent="0.3">
      <c r="A54" s="15"/>
      <c r="B54" s="5" t="s">
        <v>253</v>
      </c>
      <c r="C54" s="17"/>
      <c r="D54" s="17"/>
      <c r="E54" s="17"/>
      <c r="F54" s="20"/>
      <c r="G54" s="29" t="s">
        <v>15</v>
      </c>
      <c r="H54" s="17"/>
      <c r="I54" s="17"/>
      <c r="J54" s="20"/>
    </row>
    <row r="55" spans="1:10" customFormat="1" ht="48" customHeight="1" thickBot="1" x14ac:dyDescent="0.3">
      <c r="A55" s="6"/>
      <c r="B55" s="7" t="s">
        <v>25</v>
      </c>
      <c r="C55" s="18"/>
      <c r="D55" s="18"/>
      <c r="E55" s="18"/>
      <c r="F55" s="21"/>
      <c r="G55" s="29" t="s">
        <v>17</v>
      </c>
      <c r="H55" s="18"/>
      <c r="I55" s="18"/>
      <c r="J55" s="21"/>
    </row>
    <row r="56" spans="1:10" customFormat="1" ht="48" customHeight="1" thickBot="1" x14ac:dyDescent="0.3">
      <c r="A56" s="6"/>
      <c r="B56" s="7" t="s">
        <v>16</v>
      </c>
      <c r="C56" s="18"/>
      <c r="D56" s="18"/>
      <c r="E56" s="18"/>
      <c r="F56" s="21"/>
      <c r="G56" s="30" t="str" cm="1">
        <f t="array" ref="G56">IFERROR(_xlfn._xlws.FILTER(Tables!I:I,(Tables!G:G='Risk Assessment'!G54)*(Tables!H:H='Risk Assessment'!G55)),"Risk Rating" &amp;CHAR(10) &amp;"[This will autofill]")</f>
        <v>Risk Rating
[This will autofill]</v>
      </c>
      <c r="H56" s="18"/>
      <c r="I56" s="18"/>
      <c r="J56" s="21"/>
    </row>
    <row r="57" spans="1:10" customFormat="1" ht="48" customHeight="1" thickBot="1" x14ac:dyDescent="0.3">
      <c r="A57" s="8"/>
      <c r="B57" s="9" t="s">
        <v>18</v>
      </c>
      <c r="C57" s="19"/>
      <c r="D57" s="19"/>
      <c r="E57" s="19"/>
      <c r="F57" s="22"/>
      <c r="G57" s="10" t="str" cm="1">
        <f t="array" ref="G57">IFERROR(IF(G56="Risk Rating" &amp;CHAR(10) &amp;"[This will autofill]","Over/Within" &amp;CHAR(10) &amp;"[This will autofill]",_xlfn._xlws.FILTER(Tables!M:M,(Tables!K:K='Risk Assessment'!B55)*(Tables!L:L='Risk Assessment'!G56))),"Over/Within" &amp;CHAR(10) &amp;"[This will autofill]")</f>
        <v>Over/Within
[This will autofill]</v>
      </c>
      <c r="H57" s="19"/>
      <c r="I57" s="19"/>
      <c r="J57" s="22"/>
    </row>
    <row r="58" spans="1:10" customFormat="1" ht="60.75" customHeight="1" thickBot="1" x14ac:dyDescent="0.3">
      <c r="A58" s="2">
        <v>12</v>
      </c>
      <c r="B58" s="4" t="s">
        <v>5</v>
      </c>
      <c r="C58" s="4" t="s">
        <v>6</v>
      </c>
      <c r="D58" s="3" t="s">
        <v>7</v>
      </c>
      <c r="E58" s="3" t="s">
        <v>8</v>
      </c>
      <c r="F58" s="3" t="s">
        <v>9</v>
      </c>
      <c r="G58" s="3" t="s">
        <v>10</v>
      </c>
      <c r="H58" s="11" t="s">
        <v>11</v>
      </c>
      <c r="I58" s="11" t="s">
        <v>12</v>
      </c>
      <c r="J58" s="11" t="s">
        <v>13</v>
      </c>
    </row>
    <row r="59" spans="1:10" customFormat="1" ht="48" customHeight="1" thickBot="1" x14ac:dyDescent="0.3">
      <c r="A59" s="15"/>
      <c r="B59" s="5" t="s">
        <v>253</v>
      </c>
      <c r="C59" s="17"/>
      <c r="D59" s="17"/>
      <c r="E59" s="17"/>
      <c r="F59" s="20"/>
      <c r="G59" s="29" t="s">
        <v>15</v>
      </c>
      <c r="H59" s="17"/>
      <c r="I59" s="17"/>
      <c r="J59" s="20"/>
    </row>
    <row r="60" spans="1:10" customFormat="1" ht="48" customHeight="1" thickBot="1" x14ac:dyDescent="0.3">
      <c r="A60" s="6"/>
      <c r="B60" s="7" t="s">
        <v>14</v>
      </c>
      <c r="C60" s="18"/>
      <c r="D60" s="18"/>
      <c r="E60" s="18"/>
      <c r="F60" s="21"/>
      <c r="G60" s="29" t="s">
        <v>17</v>
      </c>
      <c r="H60" s="18"/>
      <c r="I60" s="18"/>
      <c r="J60" s="21"/>
    </row>
    <row r="61" spans="1:10" customFormat="1" ht="48" customHeight="1" thickBot="1" x14ac:dyDescent="0.3">
      <c r="A61" s="6"/>
      <c r="B61" s="7" t="s">
        <v>16</v>
      </c>
      <c r="C61" s="18"/>
      <c r="D61" s="18"/>
      <c r="E61" s="18"/>
      <c r="F61" s="21"/>
      <c r="G61" s="30" t="str" cm="1">
        <f t="array" ref="G61">IFERROR(_xlfn._xlws.FILTER(Tables!I:I,(Tables!G:G='Risk Assessment'!G59)*(Tables!H:H='Risk Assessment'!G60)),"Risk Rating" &amp;CHAR(10) &amp;"[This will autofill]")</f>
        <v>Risk Rating
[This will autofill]</v>
      </c>
      <c r="H61" s="18"/>
      <c r="I61" s="18"/>
      <c r="J61" s="21"/>
    </row>
    <row r="62" spans="1:10" customFormat="1" ht="48" customHeight="1" thickBot="1" x14ac:dyDescent="0.3">
      <c r="A62" s="8"/>
      <c r="B62" s="9" t="s">
        <v>18</v>
      </c>
      <c r="C62" s="19"/>
      <c r="D62" s="19"/>
      <c r="E62" s="19"/>
      <c r="F62" s="22"/>
      <c r="G62" s="10" t="str" cm="1">
        <f t="array" ref="G62">IFERROR(IF(G61="Risk Rating" &amp;CHAR(10) &amp;"[This will autofill]","Over/Within" &amp;CHAR(10) &amp;"[This will autofill]",_xlfn._xlws.FILTER(Tables!M:M,(Tables!K:K='Risk Assessment'!B60)*(Tables!L:L='Risk Assessment'!G61))),"Over/Within" &amp;CHAR(10) &amp;"[This will autofill]")</f>
        <v>Over/Within
[This will autofill]</v>
      </c>
      <c r="H62" s="19"/>
      <c r="I62" s="19"/>
      <c r="J62" s="22"/>
    </row>
    <row r="63" spans="1:10" customFormat="1" ht="60.75" customHeight="1" thickBot="1" x14ac:dyDescent="0.3">
      <c r="A63" s="2">
        <v>13</v>
      </c>
      <c r="B63" s="4" t="s">
        <v>5</v>
      </c>
      <c r="C63" s="4" t="s">
        <v>6</v>
      </c>
      <c r="D63" s="3" t="s">
        <v>7</v>
      </c>
      <c r="E63" s="3" t="s">
        <v>8</v>
      </c>
      <c r="F63" s="3" t="s">
        <v>9</v>
      </c>
      <c r="G63" s="3" t="s">
        <v>10</v>
      </c>
      <c r="H63" s="11" t="s">
        <v>11</v>
      </c>
      <c r="I63" s="11" t="s">
        <v>12</v>
      </c>
      <c r="J63" s="11" t="s">
        <v>13</v>
      </c>
    </row>
    <row r="64" spans="1:10" customFormat="1" ht="48" customHeight="1" thickBot="1" x14ac:dyDescent="0.3">
      <c r="A64" s="15"/>
      <c r="B64" s="5" t="s">
        <v>253</v>
      </c>
      <c r="C64" s="17"/>
      <c r="D64" s="17"/>
      <c r="E64" s="17"/>
      <c r="F64" s="20"/>
      <c r="G64" s="29" t="s">
        <v>15</v>
      </c>
      <c r="H64" s="17"/>
      <c r="I64" s="17"/>
      <c r="J64" s="20"/>
    </row>
    <row r="65" spans="1:10" customFormat="1" ht="48" customHeight="1" thickBot="1" x14ac:dyDescent="0.3">
      <c r="A65" s="6"/>
      <c r="B65" s="7" t="s">
        <v>14</v>
      </c>
      <c r="C65" s="18"/>
      <c r="D65" s="18"/>
      <c r="E65" s="18"/>
      <c r="F65" s="21"/>
      <c r="G65" s="29" t="s">
        <v>17</v>
      </c>
      <c r="H65" s="18"/>
      <c r="I65" s="18"/>
      <c r="J65" s="21"/>
    </row>
    <row r="66" spans="1:10" customFormat="1" ht="48" customHeight="1" thickBot="1" x14ac:dyDescent="0.3">
      <c r="A66" s="6"/>
      <c r="B66" s="7" t="s">
        <v>16</v>
      </c>
      <c r="C66" s="18"/>
      <c r="D66" s="18"/>
      <c r="E66" s="18"/>
      <c r="F66" s="21"/>
      <c r="G66" s="30" t="str" cm="1">
        <f t="array" ref="G66">IFERROR(_xlfn._xlws.FILTER(Tables!I:I,(Tables!G:G='Risk Assessment'!G64)*(Tables!H:H='Risk Assessment'!G65)),"Risk Rating" &amp;CHAR(10) &amp;"[This will autofill]")</f>
        <v>Risk Rating
[This will autofill]</v>
      </c>
      <c r="H66" s="18"/>
      <c r="I66" s="18"/>
      <c r="J66" s="21"/>
    </row>
    <row r="67" spans="1:10" customFormat="1" ht="48" customHeight="1" thickBot="1" x14ac:dyDescent="0.3">
      <c r="A67" s="8"/>
      <c r="B67" s="9" t="s">
        <v>18</v>
      </c>
      <c r="C67" s="19"/>
      <c r="D67" s="19"/>
      <c r="E67" s="19"/>
      <c r="F67" s="22"/>
      <c r="G67" s="10" t="str" cm="1">
        <f t="array" ref="G67">IFERROR(IF(G66="Risk Rating" &amp;CHAR(10) &amp;"[This will autofill]","Over/Within" &amp;CHAR(10) &amp;"[This will autofill]",_xlfn._xlws.FILTER(Tables!M:M,(Tables!K:K='Risk Assessment'!B65)*(Tables!L:L='Risk Assessment'!G66))),"Over/Within" &amp;CHAR(10) &amp;"[This will autofill]")</f>
        <v>Over/Within
[This will autofill]</v>
      </c>
      <c r="H67" s="19"/>
      <c r="I67" s="19"/>
      <c r="J67" s="22"/>
    </row>
    <row r="68" spans="1:10" customFormat="1" ht="60.75" customHeight="1" thickBot="1" x14ac:dyDescent="0.3">
      <c r="A68" s="2">
        <v>14</v>
      </c>
      <c r="B68" s="4" t="s">
        <v>5</v>
      </c>
      <c r="C68" s="4" t="s">
        <v>6</v>
      </c>
      <c r="D68" s="3" t="s">
        <v>7</v>
      </c>
      <c r="E68" s="3" t="s">
        <v>8</v>
      </c>
      <c r="F68" s="3" t="s">
        <v>9</v>
      </c>
      <c r="G68" s="3" t="s">
        <v>10</v>
      </c>
      <c r="H68" s="11" t="s">
        <v>11</v>
      </c>
      <c r="I68" s="11" t="s">
        <v>12</v>
      </c>
      <c r="J68" s="11" t="s">
        <v>13</v>
      </c>
    </row>
    <row r="69" spans="1:10" customFormat="1" ht="48" customHeight="1" thickBot="1" x14ac:dyDescent="0.3">
      <c r="A69" s="15"/>
      <c r="B69" s="5" t="s">
        <v>253</v>
      </c>
      <c r="C69" s="17"/>
      <c r="D69" s="17"/>
      <c r="E69" s="17"/>
      <c r="F69" s="20"/>
      <c r="G69" s="29" t="s">
        <v>15</v>
      </c>
      <c r="H69" s="17"/>
      <c r="I69" s="17"/>
      <c r="J69" s="20"/>
    </row>
    <row r="70" spans="1:10" customFormat="1" ht="48" customHeight="1" thickBot="1" x14ac:dyDescent="0.3">
      <c r="A70" s="6"/>
      <c r="B70" s="7" t="s">
        <v>14</v>
      </c>
      <c r="C70" s="18"/>
      <c r="D70" s="18"/>
      <c r="E70" s="18"/>
      <c r="F70" s="21"/>
      <c r="G70" s="29" t="s">
        <v>17</v>
      </c>
      <c r="H70" s="18"/>
      <c r="I70" s="18"/>
      <c r="J70" s="21"/>
    </row>
    <row r="71" spans="1:10" customFormat="1" ht="48" customHeight="1" thickBot="1" x14ac:dyDescent="0.3">
      <c r="A71" s="6"/>
      <c r="B71" s="7" t="s">
        <v>16</v>
      </c>
      <c r="C71" s="18"/>
      <c r="D71" s="18"/>
      <c r="E71" s="18"/>
      <c r="F71" s="21"/>
      <c r="G71" s="30" t="str" cm="1">
        <f t="array" ref="G71">IFERROR(_xlfn._xlws.FILTER(Tables!I:I,(Tables!G:G='Risk Assessment'!G69)*(Tables!H:H='Risk Assessment'!G70)),"Risk Rating" &amp;CHAR(10) &amp;"[This will autofill]")</f>
        <v>Risk Rating
[This will autofill]</v>
      </c>
      <c r="H71" s="18"/>
      <c r="I71" s="18"/>
      <c r="J71" s="21"/>
    </row>
    <row r="72" spans="1:10" customFormat="1" ht="48" customHeight="1" thickBot="1" x14ac:dyDescent="0.3">
      <c r="A72" s="8"/>
      <c r="B72" s="9" t="s">
        <v>18</v>
      </c>
      <c r="C72" s="19"/>
      <c r="D72" s="19"/>
      <c r="E72" s="19"/>
      <c r="F72" s="22"/>
      <c r="G72" s="10" t="str" cm="1">
        <f t="array" ref="G72">IFERROR(IF(G71="Risk Rating" &amp;CHAR(10) &amp;"[This will autofill]","Over/Within" &amp;CHAR(10) &amp;"[This will autofill]",_xlfn._xlws.FILTER(Tables!M:M,(Tables!K:K='Risk Assessment'!B70)*(Tables!L:L='Risk Assessment'!G71))),"Over/Within" &amp;CHAR(10) &amp;"[This will autofill]")</f>
        <v>Over/Within
[This will autofill]</v>
      </c>
      <c r="H72" s="19"/>
      <c r="I72" s="19"/>
      <c r="J72" s="22"/>
    </row>
    <row r="73" spans="1:10" customFormat="1" ht="60.75" customHeight="1" thickBot="1" x14ac:dyDescent="0.3">
      <c r="A73" s="2">
        <v>15</v>
      </c>
      <c r="B73" s="4" t="s">
        <v>5</v>
      </c>
      <c r="C73" s="4" t="s">
        <v>6</v>
      </c>
      <c r="D73" s="3" t="s">
        <v>7</v>
      </c>
      <c r="E73" s="3" t="s">
        <v>8</v>
      </c>
      <c r="F73" s="3" t="s">
        <v>9</v>
      </c>
      <c r="G73" s="3" t="s">
        <v>10</v>
      </c>
      <c r="H73" s="11" t="s">
        <v>11</v>
      </c>
      <c r="I73" s="11" t="s">
        <v>12</v>
      </c>
      <c r="J73" s="11" t="s">
        <v>13</v>
      </c>
    </row>
    <row r="74" spans="1:10" customFormat="1" ht="48" customHeight="1" thickBot="1" x14ac:dyDescent="0.3">
      <c r="A74" s="15"/>
      <c r="B74" s="5" t="s">
        <v>253</v>
      </c>
      <c r="C74" s="17"/>
      <c r="D74" s="17"/>
      <c r="E74" s="17"/>
      <c r="F74" s="20"/>
      <c r="G74" s="29" t="s">
        <v>15</v>
      </c>
      <c r="H74" s="17"/>
      <c r="I74" s="17"/>
      <c r="J74" s="20"/>
    </row>
    <row r="75" spans="1:10" customFormat="1" ht="48" customHeight="1" thickBot="1" x14ac:dyDescent="0.3">
      <c r="A75" s="6"/>
      <c r="B75" s="7" t="s">
        <v>14</v>
      </c>
      <c r="C75" s="18"/>
      <c r="D75" s="18"/>
      <c r="E75" s="18"/>
      <c r="F75" s="21"/>
      <c r="G75" s="29" t="s">
        <v>17</v>
      </c>
      <c r="H75" s="18"/>
      <c r="I75" s="18"/>
      <c r="J75" s="21"/>
    </row>
    <row r="76" spans="1:10" customFormat="1" ht="48" customHeight="1" thickBot="1" x14ac:dyDescent="0.3">
      <c r="A76" s="6"/>
      <c r="B76" s="7" t="s">
        <v>16</v>
      </c>
      <c r="C76" s="18"/>
      <c r="D76" s="18"/>
      <c r="E76" s="18"/>
      <c r="F76" s="21"/>
      <c r="G76" s="30" t="str" cm="1">
        <f t="array" ref="G76">IFERROR(_xlfn._xlws.FILTER(Tables!I:I,(Tables!G:G='Risk Assessment'!G74)*(Tables!H:H='Risk Assessment'!G75)),"Risk Rating" &amp;CHAR(10) &amp;"[This will autofill]")</f>
        <v>Risk Rating
[This will autofill]</v>
      </c>
      <c r="H76" s="18"/>
      <c r="I76" s="18"/>
      <c r="J76" s="21"/>
    </row>
    <row r="77" spans="1:10" customFormat="1" ht="48" customHeight="1" thickBot="1" x14ac:dyDescent="0.3">
      <c r="A77" s="8"/>
      <c r="B77" s="9" t="s">
        <v>18</v>
      </c>
      <c r="C77" s="19"/>
      <c r="D77" s="19"/>
      <c r="E77" s="19"/>
      <c r="F77" s="22"/>
      <c r="G77" s="10" t="str" cm="1">
        <f t="array" ref="G77">IFERROR(IF(G76="Risk Rating" &amp;CHAR(10) &amp;"[This will autofill]","Over/Within" &amp;CHAR(10) &amp;"[This will autofill]",_xlfn._xlws.FILTER(Tables!M:M,(Tables!K:K='Risk Assessment'!B75)*(Tables!L:L='Risk Assessment'!G76))),"Over/Within" &amp;CHAR(10) &amp;"[This will autofill]")</f>
        <v>Over/Within
[This will autofill]</v>
      </c>
      <c r="H77" s="19"/>
      <c r="I77" s="19"/>
      <c r="J77" s="22"/>
    </row>
    <row r="78" spans="1:10" customFormat="1" ht="60.75" customHeight="1" thickBot="1" x14ac:dyDescent="0.3">
      <c r="A78" s="2">
        <v>16</v>
      </c>
      <c r="B78" s="4" t="s">
        <v>5</v>
      </c>
      <c r="C78" s="4" t="s">
        <v>6</v>
      </c>
      <c r="D78" s="3" t="s">
        <v>7</v>
      </c>
      <c r="E78" s="3" t="s">
        <v>8</v>
      </c>
      <c r="F78" s="3" t="s">
        <v>9</v>
      </c>
      <c r="G78" s="3" t="s">
        <v>10</v>
      </c>
      <c r="H78" s="11" t="s">
        <v>11</v>
      </c>
      <c r="I78" s="11" t="s">
        <v>12</v>
      </c>
      <c r="J78" s="11" t="s">
        <v>13</v>
      </c>
    </row>
    <row r="79" spans="1:10" customFormat="1" ht="48" customHeight="1" thickBot="1" x14ac:dyDescent="0.3">
      <c r="A79" s="15"/>
      <c r="B79" s="5" t="s">
        <v>253</v>
      </c>
      <c r="C79" s="17"/>
      <c r="D79" s="17"/>
      <c r="E79" s="17"/>
      <c r="F79" s="20"/>
      <c r="G79" s="29" t="s">
        <v>15</v>
      </c>
      <c r="H79" s="17"/>
      <c r="I79" s="17"/>
      <c r="J79" s="20"/>
    </row>
    <row r="80" spans="1:10" customFormat="1" ht="48" customHeight="1" thickBot="1" x14ac:dyDescent="0.3">
      <c r="A80" s="6"/>
      <c r="B80" s="7" t="s">
        <v>14</v>
      </c>
      <c r="C80" s="18"/>
      <c r="D80" s="18"/>
      <c r="E80" s="18"/>
      <c r="F80" s="21"/>
      <c r="G80" s="29" t="s">
        <v>17</v>
      </c>
      <c r="H80" s="18"/>
      <c r="I80" s="18"/>
      <c r="J80" s="21"/>
    </row>
    <row r="81" spans="1:10" customFormat="1" ht="48" customHeight="1" thickBot="1" x14ac:dyDescent="0.3">
      <c r="A81" s="6"/>
      <c r="B81" s="7" t="s">
        <v>16</v>
      </c>
      <c r="C81" s="18"/>
      <c r="D81" s="18"/>
      <c r="E81" s="18"/>
      <c r="F81" s="21"/>
      <c r="G81" s="30" t="str" cm="1">
        <f t="array" ref="G81">IFERROR(_xlfn._xlws.FILTER(Tables!I:I,(Tables!G:G='Risk Assessment'!G79)*(Tables!H:H='Risk Assessment'!G80)),"Risk Rating" &amp;CHAR(10) &amp;"[This will autofill]")</f>
        <v>Risk Rating
[This will autofill]</v>
      </c>
      <c r="H81" s="18"/>
      <c r="I81" s="18"/>
      <c r="J81" s="21"/>
    </row>
    <row r="82" spans="1:10" customFormat="1" ht="48" customHeight="1" thickBot="1" x14ac:dyDescent="0.3">
      <c r="A82" s="8"/>
      <c r="B82" s="9" t="s">
        <v>18</v>
      </c>
      <c r="C82" s="19"/>
      <c r="D82" s="19"/>
      <c r="E82" s="19"/>
      <c r="F82" s="22"/>
      <c r="G82" s="10" t="str" cm="1">
        <f t="array" ref="G82">IFERROR(IF(G81="Risk Rating" &amp;CHAR(10) &amp;"[This will autofill]","Over/Within" &amp;CHAR(10) &amp;"[This will autofill]",_xlfn._xlws.FILTER(Tables!M:M,(Tables!K:K='Risk Assessment'!B80)*(Tables!L:L='Risk Assessment'!G81))),"Over/Within" &amp;CHAR(10) &amp;"[This will autofill]")</f>
        <v>Over/Within
[This will autofill]</v>
      </c>
      <c r="H82" s="19"/>
      <c r="I82" s="19"/>
      <c r="J82" s="22"/>
    </row>
    <row r="83" spans="1:10" customFormat="1" ht="60.75" customHeight="1" thickBot="1" x14ac:dyDescent="0.3">
      <c r="A83" s="2">
        <v>17</v>
      </c>
      <c r="B83" s="4" t="s">
        <v>5</v>
      </c>
      <c r="C83" s="4" t="s">
        <v>6</v>
      </c>
      <c r="D83" s="3" t="s">
        <v>7</v>
      </c>
      <c r="E83" s="3" t="s">
        <v>8</v>
      </c>
      <c r="F83" s="3" t="s">
        <v>9</v>
      </c>
      <c r="G83" s="3" t="s">
        <v>10</v>
      </c>
      <c r="H83" s="11" t="s">
        <v>11</v>
      </c>
      <c r="I83" s="11" t="s">
        <v>12</v>
      </c>
      <c r="J83" s="11" t="s">
        <v>13</v>
      </c>
    </row>
    <row r="84" spans="1:10" customFormat="1" ht="48" customHeight="1" thickBot="1" x14ac:dyDescent="0.3">
      <c r="A84" s="15"/>
      <c r="B84" s="5" t="s">
        <v>253</v>
      </c>
      <c r="C84" s="17"/>
      <c r="D84" s="17"/>
      <c r="E84" s="17"/>
      <c r="F84" s="20"/>
      <c r="G84" s="29" t="s">
        <v>15</v>
      </c>
      <c r="H84" s="17"/>
      <c r="I84" s="17"/>
      <c r="J84" s="20"/>
    </row>
    <row r="85" spans="1:10" customFormat="1" ht="48" customHeight="1" thickBot="1" x14ac:dyDescent="0.3">
      <c r="A85" s="6"/>
      <c r="B85" s="7" t="s">
        <v>14</v>
      </c>
      <c r="C85" s="18"/>
      <c r="D85" s="18"/>
      <c r="E85" s="18"/>
      <c r="F85" s="21"/>
      <c r="G85" s="29" t="s">
        <v>17</v>
      </c>
      <c r="H85" s="18"/>
      <c r="I85" s="18"/>
      <c r="J85" s="21"/>
    </row>
    <row r="86" spans="1:10" customFormat="1" ht="48" customHeight="1" thickBot="1" x14ac:dyDescent="0.3">
      <c r="A86" s="6"/>
      <c r="B86" s="7" t="s">
        <v>16</v>
      </c>
      <c r="C86" s="18"/>
      <c r="D86" s="18"/>
      <c r="E86" s="18"/>
      <c r="F86" s="21"/>
      <c r="G86" s="30" t="str" cm="1">
        <f t="array" ref="G86">IFERROR(_xlfn._xlws.FILTER(Tables!I:I,(Tables!G:G='Risk Assessment'!G84)*(Tables!H:H='Risk Assessment'!G85)),"Risk Rating" &amp;CHAR(10) &amp;"[This will autofill]")</f>
        <v>Risk Rating
[This will autofill]</v>
      </c>
      <c r="H86" s="18"/>
      <c r="I86" s="18"/>
      <c r="J86" s="21"/>
    </row>
    <row r="87" spans="1:10" customFormat="1" ht="48" customHeight="1" thickBot="1" x14ac:dyDescent="0.3">
      <c r="A87" s="8"/>
      <c r="B87" s="9" t="s">
        <v>18</v>
      </c>
      <c r="C87" s="19"/>
      <c r="D87" s="19"/>
      <c r="E87" s="19"/>
      <c r="F87" s="22"/>
      <c r="G87" s="10" t="str" cm="1">
        <f t="array" ref="G87">IFERROR(IF(G86="Risk Rating" &amp;CHAR(10) &amp;"[This will autofill]","Over/Within" &amp;CHAR(10) &amp;"[This will autofill]",_xlfn._xlws.FILTER(Tables!M:M,(Tables!K:K='Risk Assessment'!B85)*(Tables!L:L='Risk Assessment'!G86))),"Over/Within" &amp;CHAR(10) &amp;"[This will autofill]")</f>
        <v>Over/Within
[This will autofill]</v>
      </c>
      <c r="H87" s="19"/>
      <c r="I87" s="19"/>
      <c r="J87" s="22"/>
    </row>
    <row r="88" spans="1:10" customFormat="1" ht="60.75" customHeight="1" thickBot="1" x14ac:dyDescent="0.3">
      <c r="A88" s="2">
        <v>18</v>
      </c>
      <c r="B88" s="4" t="s">
        <v>5</v>
      </c>
      <c r="C88" s="4" t="s">
        <v>6</v>
      </c>
      <c r="D88" s="3" t="s">
        <v>7</v>
      </c>
      <c r="E88" s="3" t="s">
        <v>8</v>
      </c>
      <c r="F88" s="3" t="s">
        <v>9</v>
      </c>
      <c r="G88" s="3" t="s">
        <v>10</v>
      </c>
      <c r="H88" s="11" t="s">
        <v>11</v>
      </c>
      <c r="I88" s="11" t="s">
        <v>12</v>
      </c>
      <c r="J88" s="11" t="s">
        <v>13</v>
      </c>
    </row>
    <row r="89" spans="1:10" customFormat="1" ht="48" customHeight="1" thickBot="1" x14ac:dyDescent="0.3">
      <c r="A89" s="15"/>
      <c r="B89" s="5" t="s">
        <v>253</v>
      </c>
      <c r="C89" s="17"/>
      <c r="D89" s="17"/>
      <c r="E89" s="17"/>
      <c r="F89" s="20"/>
      <c r="G89" s="29" t="s">
        <v>15</v>
      </c>
      <c r="H89" s="17"/>
      <c r="I89" s="17"/>
      <c r="J89" s="20"/>
    </row>
    <row r="90" spans="1:10" customFormat="1" ht="48" customHeight="1" thickBot="1" x14ac:dyDescent="0.3">
      <c r="A90" s="6"/>
      <c r="B90" s="7" t="s">
        <v>14</v>
      </c>
      <c r="C90" s="18"/>
      <c r="D90" s="18"/>
      <c r="E90" s="18"/>
      <c r="F90" s="21"/>
      <c r="G90" s="29" t="s">
        <v>17</v>
      </c>
      <c r="H90" s="18"/>
      <c r="I90" s="18"/>
      <c r="J90" s="21"/>
    </row>
    <row r="91" spans="1:10" customFormat="1" ht="48" customHeight="1" thickBot="1" x14ac:dyDescent="0.3">
      <c r="A91" s="6"/>
      <c r="B91" s="7" t="s">
        <v>16</v>
      </c>
      <c r="C91" s="18"/>
      <c r="D91" s="18"/>
      <c r="E91" s="18"/>
      <c r="F91" s="21"/>
      <c r="G91" s="30" t="str" cm="1">
        <f t="array" ref="G91">IFERROR(_xlfn._xlws.FILTER(Tables!I:I,(Tables!G:G='Risk Assessment'!G89)*(Tables!H:H='Risk Assessment'!G90)),"Risk Rating" &amp;CHAR(10) &amp;"[This will autofill]")</f>
        <v>Risk Rating
[This will autofill]</v>
      </c>
      <c r="H91" s="18"/>
      <c r="I91" s="18"/>
      <c r="J91" s="21"/>
    </row>
    <row r="92" spans="1:10" customFormat="1" ht="48" customHeight="1" thickBot="1" x14ac:dyDescent="0.3">
      <c r="A92" s="8"/>
      <c r="B92" s="9" t="s">
        <v>18</v>
      </c>
      <c r="C92" s="19"/>
      <c r="D92" s="19"/>
      <c r="E92" s="19"/>
      <c r="F92" s="22"/>
      <c r="G92" s="10" t="str" cm="1">
        <f t="array" ref="G92">IFERROR(IF(G91="Risk Rating" &amp;CHAR(10) &amp;"[This will autofill]","Over/Within" &amp;CHAR(10) &amp;"[This will autofill]",_xlfn._xlws.FILTER(Tables!M:M,(Tables!K:K='Risk Assessment'!B90)*(Tables!L:L='Risk Assessment'!G91))),"Over/Within" &amp;CHAR(10) &amp;"[This will autofill]")</f>
        <v>Over/Within
[This will autofill]</v>
      </c>
      <c r="H92" s="19"/>
      <c r="I92" s="19"/>
      <c r="J92" s="22"/>
    </row>
    <row r="93" spans="1:10" customFormat="1" ht="60.75" customHeight="1" thickBot="1" x14ac:dyDescent="0.3">
      <c r="A93" s="2">
        <v>19</v>
      </c>
      <c r="B93" s="4" t="s">
        <v>5</v>
      </c>
      <c r="C93" s="4" t="s">
        <v>6</v>
      </c>
      <c r="D93" s="3" t="s">
        <v>7</v>
      </c>
      <c r="E93" s="3" t="s">
        <v>8</v>
      </c>
      <c r="F93" s="3" t="s">
        <v>9</v>
      </c>
      <c r="G93" s="3" t="s">
        <v>10</v>
      </c>
      <c r="H93" s="11" t="s">
        <v>11</v>
      </c>
      <c r="I93" s="11" t="s">
        <v>12</v>
      </c>
      <c r="J93" s="11" t="s">
        <v>13</v>
      </c>
    </row>
    <row r="94" spans="1:10" customFormat="1" ht="48" customHeight="1" thickBot="1" x14ac:dyDescent="0.3">
      <c r="A94" s="15"/>
      <c r="B94" s="5" t="s">
        <v>253</v>
      </c>
      <c r="C94" s="17"/>
      <c r="D94" s="17"/>
      <c r="E94" s="17"/>
      <c r="F94" s="20"/>
      <c r="G94" s="29" t="s">
        <v>15</v>
      </c>
      <c r="H94" s="17"/>
      <c r="I94" s="17"/>
      <c r="J94" s="20"/>
    </row>
    <row r="95" spans="1:10" customFormat="1" ht="48" customHeight="1" thickBot="1" x14ac:dyDescent="0.3">
      <c r="A95" s="6"/>
      <c r="B95" s="7" t="s">
        <v>14</v>
      </c>
      <c r="C95" s="18"/>
      <c r="D95" s="18"/>
      <c r="E95" s="18"/>
      <c r="F95" s="21"/>
      <c r="G95" s="29" t="s">
        <v>17</v>
      </c>
      <c r="H95" s="18"/>
      <c r="I95" s="18"/>
      <c r="J95" s="21"/>
    </row>
    <row r="96" spans="1:10" customFormat="1" ht="48" customHeight="1" thickBot="1" x14ac:dyDescent="0.3">
      <c r="A96" s="6"/>
      <c r="B96" s="7" t="s">
        <v>16</v>
      </c>
      <c r="C96" s="18"/>
      <c r="D96" s="18"/>
      <c r="E96" s="18"/>
      <c r="F96" s="21"/>
      <c r="G96" s="30" t="str" cm="1">
        <f t="array" ref="G96">IFERROR(_xlfn._xlws.FILTER(Tables!I:I,(Tables!G:G='Risk Assessment'!G94)*(Tables!H:H='Risk Assessment'!G95)),"Risk Rating" &amp;CHAR(10) &amp;"[This will autofill]")</f>
        <v>Risk Rating
[This will autofill]</v>
      </c>
      <c r="H96" s="18"/>
      <c r="I96" s="18"/>
      <c r="J96" s="21"/>
    </row>
    <row r="97" spans="1:10" customFormat="1" ht="48" customHeight="1" thickBot="1" x14ac:dyDescent="0.3">
      <c r="A97" s="8"/>
      <c r="B97" s="9" t="s">
        <v>18</v>
      </c>
      <c r="C97" s="19"/>
      <c r="D97" s="19"/>
      <c r="E97" s="19"/>
      <c r="F97" s="22"/>
      <c r="G97" s="10" t="str" cm="1">
        <f t="array" ref="G97">IFERROR(IF(G96="Risk Rating" &amp;CHAR(10) &amp;"[This will autofill]","Over/Within" &amp;CHAR(10) &amp;"[This will autofill]",_xlfn._xlws.FILTER(Tables!M:M,(Tables!K:K='Risk Assessment'!B95)*(Tables!L:L='Risk Assessment'!G96))),"Over/Within" &amp;CHAR(10) &amp;"[This will autofill]")</f>
        <v>Over/Within
[This will autofill]</v>
      </c>
      <c r="H97" s="19"/>
      <c r="I97" s="19"/>
      <c r="J97" s="22"/>
    </row>
    <row r="98" spans="1:10" customFormat="1" ht="60.75" customHeight="1" thickBot="1" x14ac:dyDescent="0.3">
      <c r="A98" s="2">
        <v>20</v>
      </c>
      <c r="B98" s="4" t="s">
        <v>5</v>
      </c>
      <c r="C98" s="4" t="s">
        <v>6</v>
      </c>
      <c r="D98" s="3" t="s">
        <v>7</v>
      </c>
      <c r="E98" s="3" t="s">
        <v>8</v>
      </c>
      <c r="F98" s="3" t="s">
        <v>9</v>
      </c>
      <c r="G98" s="3" t="s">
        <v>10</v>
      </c>
      <c r="H98" s="11" t="s">
        <v>11</v>
      </c>
      <c r="I98" s="11" t="s">
        <v>12</v>
      </c>
      <c r="J98" s="11" t="s">
        <v>13</v>
      </c>
    </row>
    <row r="99" spans="1:10" customFormat="1" ht="48" customHeight="1" thickBot="1" x14ac:dyDescent="0.3">
      <c r="A99" s="15"/>
      <c r="B99" s="5" t="s">
        <v>253</v>
      </c>
      <c r="C99" s="17"/>
      <c r="D99" s="17"/>
      <c r="E99" s="17"/>
      <c r="F99" s="20"/>
      <c r="G99" s="29" t="s">
        <v>15</v>
      </c>
      <c r="H99" s="17"/>
      <c r="I99" s="17"/>
      <c r="J99" s="20"/>
    </row>
    <row r="100" spans="1:10" customFormat="1" ht="48" customHeight="1" thickBot="1" x14ac:dyDescent="0.3">
      <c r="A100" s="6"/>
      <c r="B100" s="7" t="s">
        <v>14</v>
      </c>
      <c r="C100" s="18"/>
      <c r="D100" s="18"/>
      <c r="E100" s="18"/>
      <c r="F100" s="21"/>
      <c r="G100" s="29" t="s">
        <v>17</v>
      </c>
      <c r="H100" s="18"/>
      <c r="I100" s="18"/>
      <c r="J100" s="21"/>
    </row>
    <row r="101" spans="1:10" customFormat="1" ht="48" customHeight="1" thickBot="1" x14ac:dyDescent="0.3">
      <c r="A101" s="6"/>
      <c r="B101" s="7" t="s">
        <v>16</v>
      </c>
      <c r="C101" s="18"/>
      <c r="D101" s="18"/>
      <c r="E101" s="18"/>
      <c r="F101" s="21"/>
      <c r="G101" s="30" t="str" cm="1">
        <f t="array" ref="G101">IFERROR(_xlfn._xlws.FILTER(Tables!I:I,(Tables!G:G='Risk Assessment'!G99)*(Tables!H:H='Risk Assessment'!G100)),"Risk Rating" &amp;CHAR(10) &amp;"[This will autofill]")</f>
        <v>Risk Rating
[This will autofill]</v>
      </c>
      <c r="H101" s="18"/>
      <c r="I101" s="18"/>
      <c r="J101" s="21"/>
    </row>
    <row r="102" spans="1:10" customFormat="1" ht="48" customHeight="1" thickBot="1" x14ac:dyDescent="0.3">
      <c r="A102" s="8"/>
      <c r="B102" s="9" t="s">
        <v>18</v>
      </c>
      <c r="C102" s="19"/>
      <c r="D102" s="19"/>
      <c r="E102" s="19"/>
      <c r="F102" s="22"/>
      <c r="G102" s="10" t="str" cm="1">
        <f t="array" ref="G102">IFERROR(IF(G101="Risk Rating" &amp;CHAR(10) &amp;"[This will autofill]","Over/Within" &amp;CHAR(10) &amp;"[This will autofill]",_xlfn._xlws.FILTER(Tables!M:M,(Tables!K:K='Risk Assessment'!B100)*(Tables!L:L='Risk Assessment'!G101))),"Over/Within" &amp;CHAR(10) &amp;"[This will autofill]")</f>
        <v>Over/Within
[This will autofill]</v>
      </c>
      <c r="H102" s="19"/>
      <c r="I102" s="19"/>
      <c r="J102" s="22"/>
    </row>
    <row r="103" spans="1:10" customFormat="1" ht="60.75" customHeight="1" thickBot="1" x14ac:dyDescent="0.3">
      <c r="A103" s="14">
        <v>21</v>
      </c>
      <c r="B103" s="4" t="s">
        <v>5</v>
      </c>
      <c r="C103" s="4" t="s">
        <v>6</v>
      </c>
      <c r="D103" s="3" t="s">
        <v>7</v>
      </c>
      <c r="E103" s="3" t="s">
        <v>8</v>
      </c>
      <c r="F103" s="3" t="s">
        <v>9</v>
      </c>
      <c r="G103" s="3" t="s">
        <v>10</v>
      </c>
      <c r="H103" s="11" t="s">
        <v>11</v>
      </c>
      <c r="I103" s="11" t="s">
        <v>12</v>
      </c>
      <c r="J103" s="11" t="s">
        <v>13</v>
      </c>
    </row>
    <row r="104" spans="1:10" customFormat="1" ht="48" customHeight="1" thickBot="1" x14ac:dyDescent="0.3">
      <c r="A104" s="15"/>
      <c r="B104" s="5" t="s">
        <v>253</v>
      </c>
      <c r="C104" s="17"/>
      <c r="D104" s="17"/>
      <c r="E104" s="17"/>
      <c r="F104" s="20"/>
      <c r="G104" s="29" t="s">
        <v>15</v>
      </c>
      <c r="H104" s="17"/>
      <c r="I104" s="17"/>
      <c r="J104" s="20"/>
    </row>
    <row r="105" spans="1:10" customFormat="1" ht="48" customHeight="1" thickBot="1" x14ac:dyDescent="0.3">
      <c r="A105" s="6"/>
      <c r="B105" s="7" t="s">
        <v>14</v>
      </c>
      <c r="C105" s="18"/>
      <c r="D105" s="18"/>
      <c r="E105" s="18"/>
      <c r="F105" s="21"/>
      <c r="G105" s="29" t="s">
        <v>17</v>
      </c>
      <c r="H105" s="18"/>
      <c r="I105" s="18"/>
      <c r="J105" s="21"/>
    </row>
    <row r="106" spans="1:10" customFormat="1" ht="48" customHeight="1" thickBot="1" x14ac:dyDescent="0.3">
      <c r="A106" s="6"/>
      <c r="B106" s="7" t="s">
        <v>16</v>
      </c>
      <c r="C106" s="18"/>
      <c r="D106" s="18"/>
      <c r="E106" s="18"/>
      <c r="F106" s="21"/>
      <c r="G106" s="30" t="str" cm="1">
        <f t="array" ref="G106">IFERROR(_xlfn._xlws.FILTER(Tables!I:I,(Tables!G:G='Risk Assessment'!G104)*(Tables!H:H='Risk Assessment'!G105)),"Risk Rating" &amp;CHAR(10) &amp;"[This will autofill]")</f>
        <v>Risk Rating
[This will autofill]</v>
      </c>
      <c r="H106" s="18"/>
      <c r="I106" s="18"/>
      <c r="J106" s="21"/>
    </row>
    <row r="107" spans="1:10" customFormat="1" ht="48" customHeight="1" thickBot="1" x14ac:dyDescent="0.3">
      <c r="A107" s="8"/>
      <c r="B107" s="9" t="s">
        <v>18</v>
      </c>
      <c r="C107" s="19"/>
      <c r="D107" s="19"/>
      <c r="E107" s="19"/>
      <c r="F107" s="22"/>
      <c r="G107" s="10" t="str" cm="1">
        <f t="array" ref="G107">IFERROR(IF(G106="Risk Rating" &amp;CHAR(10) &amp;"[This will autofill]","Over/Within" &amp;CHAR(10) &amp;"[This will autofill]",_xlfn._xlws.FILTER(Tables!M:M,(Tables!K:K='Risk Assessment'!B105)*(Tables!L:L='Risk Assessment'!G106))),"Over/Within" &amp;CHAR(10) &amp;"[This will autofill]")</f>
        <v>Over/Within
[This will autofill]</v>
      </c>
      <c r="H107" s="19"/>
      <c r="I107" s="19"/>
      <c r="J107" s="22"/>
    </row>
    <row r="108" spans="1:10" customFormat="1" ht="60.75" customHeight="1" thickBot="1" x14ac:dyDescent="0.3">
      <c r="A108" s="2">
        <v>22</v>
      </c>
      <c r="B108" s="4" t="s">
        <v>5</v>
      </c>
      <c r="C108" s="4" t="s">
        <v>6</v>
      </c>
      <c r="D108" s="3" t="s">
        <v>7</v>
      </c>
      <c r="E108" s="3" t="s">
        <v>8</v>
      </c>
      <c r="F108" s="3" t="s">
        <v>9</v>
      </c>
      <c r="G108" s="3" t="s">
        <v>10</v>
      </c>
      <c r="H108" s="11" t="s">
        <v>11</v>
      </c>
      <c r="I108" s="11" t="s">
        <v>12</v>
      </c>
      <c r="J108" s="11" t="s">
        <v>13</v>
      </c>
    </row>
    <row r="109" spans="1:10" customFormat="1" ht="48" customHeight="1" thickBot="1" x14ac:dyDescent="0.3">
      <c r="A109" s="15"/>
      <c r="B109" s="5" t="s">
        <v>253</v>
      </c>
      <c r="C109" s="17"/>
      <c r="D109" s="17"/>
      <c r="E109" s="17"/>
      <c r="F109" s="20"/>
      <c r="G109" s="29" t="s">
        <v>15</v>
      </c>
      <c r="H109" s="17"/>
      <c r="I109" s="17"/>
      <c r="J109" s="20"/>
    </row>
    <row r="110" spans="1:10" customFormat="1" ht="48" customHeight="1" thickBot="1" x14ac:dyDescent="0.3">
      <c r="A110" s="6"/>
      <c r="B110" s="7" t="s">
        <v>14</v>
      </c>
      <c r="C110" s="18"/>
      <c r="D110" s="18"/>
      <c r="E110" s="18"/>
      <c r="F110" s="21"/>
      <c r="G110" s="29" t="s">
        <v>17</v>
      </c>
      <c r="H110" s="18"/>
      <c r="I110" s="18"/>
      <c r="J110" s="21"/>
    </row>
    <row r="111" spans="1:10" customFormat="1" ht="48" customHeight="1" thickBot="1" x14ac:dyDescent="0.3">
      <c r="A111" s="6"/>
      <c r="B111" s="7" t="s">
        <v>16</v>
      </c>
      <c r="C111" s="18"/>
      <c r="D111" s="18"/>
      <c r="E111" s="18"/>
      <c r="F111" s="21"/>
      <c r="G111" s="30" t="str" cm="1">
        <f t="array" ref="G111">IFERROR(_xlfn._xlws.FILTER(Tables!I:I,(Tables!G:G='Risk Assessment'!G109)*(Tables!H:H='Risk Assessment'!G110)),"Risk Rating" &amp;CHAR(10) &amp;"[This will autofill]")</f>
        <v>Risk Rating
[This will autofill]</v>
      </c>
      <c r="H111" s="18"/>
      <c r="I111" s="18"/>
      <c r="J111" s="21"/>
    </row>
    <row r="112" spans="1:10" customFormat="1" ht="48" customHeight="1" thickBot="1" x14ac:dyDescent="0.3">
      <c r="A112" s="8"/>
      <c r="B112" s="9" t="s">
        <v>18</v>
      </c>
      <c r="C112" s="19"/>
      <c r="D112" s="19"/>
      <c r="E112" s="19"/>
      <c r="F112" s="22"/>
      <c r="G112" s="10" t="str" cm="1">
        <f t="array" ref="G112">IFERROR(IF(G111="Risk Rating" &amp;CHAR(10) &amp;"[This will autofill]","Over/Within" &amp;CHAR(10) &amp;"[This will autofill]",_xlfn._xlws.FILTER(Tables!M:M,(Tables!K:K='Risk Assessment'!B110)*(Tables!L:L='Risk Assessment'!G111))),"Over/Within" &amp;CHAR(10) &amp;"[This will autofill]")</f>
        <v>Over/Within
[This will autofill]</v>
      </c>
      <c r="H112" s="19"/>
      <c r="I112" s="19"/>
      <c r="J112" s="22"/>
    </row>
    <row r="113" spans="1:10" customFormat="1" ht="60.75" customHeight="1" thickBot="1" x14ac:dyDescent="0.3">
      <c r="A113" s="2">
        <v>23</v>
      </c>
      <c r="B113" s="4" t="s">
        <v>5</v>
      </c>
      <c r="C113" s="4" t="s">
        <v>6</v>
      </c>
      <c r="D113" s="3" t="s">
        <v>7</v>
      </c>
      <c r="E113" s="3" t="s">
        <v>8</v>
      </c>
      <c r="F113" s="3" t="s">
        <v>9</v>
      </c>
      <c r="G113" s="3" t="s">
        <v>10</v>
      </c>
      <c r="H113" s="11" t="s">
        <v>11</v>
      </c>
      <c r="I113" s="11" t="s">
        <v>12</v>
      </c>
      <c r="J113" s="11" t="s">
        <v>13</v>
      </c>
    </row>
    <row r="114" spans="1:10" customFormat="1" ht="48" customHeight="1" thickBot="1" x14ac:dyDescent="0.3">
      <c r="A114" s="15"/>
      <c r="B114" s="5" t="s">
        <v>253</v>
      </c>
      <c r="C114" s="17"/>
      <c r="D114" s="17"/>
      <c r="E114" s="17"/>
      <c r="F114" s="20"/>
      <c r="G114" s="29" t="s">
        <v>15</v>
      </c>
      <c r="H114" s="17"/>
      <c r="I114" s="17"/>
      <c r="J114" s="20"/>
    </row>
    <row r="115" spans="1:10" customFormat="1" ht="48" customHeight="1" thickBot="1" x14ac:dyDescent="0.3">
      <c r="A115" s="6"/>
      <c r="B115" s="7" t="s">
        <v>14</v>
      </c>
      <c r="C115" s="18"/>
      <c r="D115" s="18"/>
      <c r="E115" s="18"/>
      <c r="F115" s="21"/>
      <c r="G115" s="29" t="s">
        <v>17</v>
      </c>
      <c r="H115" s="18"/>
      <c r="I115" s="18"/>
      <c r="J115" s="21"/>
    </row>
    <row r="116" spans="1:10" customFormat="1" ht="48" customHeight="1" thickBot="1" x14ac:dyDescent="0.3">
      <c r="A116" s="6"/>
      <c r="B116" s="7" t="s">
        <v>16</v>
      </c>
      <c r="C116" s="18"/>
      <c r="D116" s="18"/>
      <c r="E116" s="18"/>
      <c r="F116" s="21"/>
      <c r="G116" s="30" t="str" cm="1">
        <f t="array" ref="G116">IFERROR(_xlfn._xlws.FILTER(Tables!I:I,(Tables!G:G='Risk Assessment'!G114)*(Tables!H:H='Risk Assessment'!G115)),"Risk Rating" &amp;CHAR(10) &amp;"[This will autofill]")</f>
        <v>Risk Rating
[This will autofill]</v>
      </c>
      <c r="H116" s="18"/>
      <c r="I116" s="18"/>
      <c r="J116" s="21"/>
    </row>
    <row r="117" spans="1:10" customFormat="1" ht="48" customHeight="1" thickBot="1" x14ac:dyDescent="0.3">
      <c r="A117" s="8"/>
      <c r="B117" s="9" t="s">
        <v>18</v>
      </c>
      <c r="C117" s="19"/>
      <c r="D117" s="19"/>
      <c r="E117" s="19"/>
      <c r="F117" s="22"/>
      <c r="G117" s="10" t="str" cm="1">
        <f t="array" ref="G117">IFERROR(IF(G116="Risk Rating" &amp;CHAR(10) &amp;"[This will autofill]","Over/Within" &amp;CHAR(10) &amp;"[This will autofill]",_xlfn._xlws.FILTER(Tables!M:M,(Tables!K:K='Risk Assessment'!B115)*(Tables!L:L='Risk Assessment'!G116))),"Over/Within" &amp;CHAR(10) &amp;"[This will autofill]")</f>
        <v>Over/Within
[This will autofill]</v>
      </c>
      <c r="H117" s="19"/>
      <c r="I117" s="19"/>
      <c r="J117" s="22"/>
    </row>
    <row r="118" spans="1:10" customFormat="1" ht="60.75" customHeight="1" thickBot="1" x14ac:dyDescent="0.3">
      <c r="A118" s="2">
        <v>24</v>
      </c>
      <c r="B118" s="4" t="s">
        <v>5</v>
      </c>
      <c r="C118" s="4" t="s">
        <v>6</v>
      </c>
      <c r="D118" s="3" t="s">
        <v>7</v>
      </c>
      <c r="E118" s="3" t="s">
        <v>8</v>
      </c>
      <c r="F118" s="3" t="s">
        <v>9</v>
      </c>
      <c r="G118" s="3" t="s">
        <v>10</v>
      </c>
      <c r="H118" s="11" t="s">
        <v>11</v>
      </c>
      <c r="I118" s="11" t="s">
        <v>12</v>
      </c>
      <c r="J118" s="11" t="s">
        <v>13</v>
      </c>
    </row>
    <row r="119" spans="1:10" customFormat="1" ht="48" customHeight="1" thickBot="1" x14ac:dyDescent="0.3">
      <c r="A119" s="15"/>
      <c r="B119" s="5" t="s">
        <v>253</v>
      </c>
      <c r="C119" s="17"/>
      <c r="D119" s="17"/>
      <c r="E119" s="17"/>
      <c r="F119" s="20"/>
      <c r="G119" s="29" t="s">
        <v>15</v>
      </c>
      <c r="H119" s="17"/>
      <c r="I119" s="17"/>
      <c r="J119" s="20"/>
    </row>
    <row r="120" spans="1:10" customFormat="1" ht="48" customHeight="1" thickBot="1" x14ac:dyDescent="0.3">
      <c r="A120" s="6"/>
      <c r="B120" s="7" t="s">
        <v>14</v>
      </c>
      <c r="C120" s="18"/>
      <c r="D120" s="18"/>
      <c r="E120" s="18"/>
      <c r="F120" s="21"/>
      <c r="G120" s="29" t="s">
        <v>17</v>
      </c>
      <c r="H120" s="18"/>
      <c r="I120" s="18"/>
      <c r="J120" s="21"/>
    </row>
    <row r="121" spans="1:10" customFormat="1" ht="48" customHeight="1" thickBot="1" x14ac:dyDescent="0.3">
      <c r="A121" s="6"/>
      <c r="B121" s="7" t="s">
        <v>16</v>
      </c>
      <c r="C121" s="18"/>
      <c r="D121" s="18"/>
      <c r="E121" s="18"/>
      <c r="F121" s="21"/>
      <c r="G121" s="30" t="str" cm="1">
        <f t="array" ref="G121">IFERROR(_xlfn._xlws.FILTER(Tables!I:I,(Tables!G:G='Risk Assessment'!G119)*(Tables!H:H='Risk Assessment'!G120)),"Risk Rating" &amp;CHAR(10) &amp;"[This will autofill]")</f>
        <v>Risk Rating
[This will autofill]</v>
      </c>
      <c r="H121" s="18"/>
      <c r="I121" s="18"/>
      <c r="J121" s="21"/>
    </row>
    <row r="122" spans="1:10" customFormat="1" ht="48" customHeight="1" thickBot="1" x14ac:dyDescent="0.3">
      <c r="A122" s="8"/>
      <c r="B122" s="9" t="s">
        <v>18</v>
      </c>
      <c r="C122" s="19"/>
      <c r="D122" s="19"/>
      <c r="E122" s="19"/>
      <c r="F122" s="22"/>
      <c r="G122" s="10" t="str" cm="1">
        <f t="array" ref="G122">IFERROR(IF(G121="Risk Rating" &amp;CHAR(10) &amp;"[This will autofill]","Over/Within" &amp;CHAR(10) &amp;"[This will autofill]",_xlfn._xlws.FILTER(Tables!M:M,(Tables!K:K='Risk Assessment'!B120)*(Tables!L:L='Risk Assessment'!G121))),"Over/Within" &amp;CHAR(10) &amp;"[This will autofill]")</f>
        <v>Over/Within
[This will autofill]</v>
      </c>
      <c r="H122" s="19"/>
      <c r="I122" s="19"/>
      <c r="J122" s="22"/>
    </row>
    <row r="123" spans="1:10" customFormat="1" ht="60.75" customHeight="1" thickBot="1" x14ac:dyDescent="0.3">
      <c r="A123" s="2">
        <v>25</v>
      </c>
      <c r="B123" s="4" t="s">
        <v>5</v>
      </c>
      <c r="C123" s="4" t="s">
        <v>6</v>
      </c>
      <c r="D123" s="3" t="s">
        <v>7</v>
      </c>
      <c r="E123" s="3" t="s">
        <v>8</v>
      </c>
      <c r="F123" s="3" t="s">
        <v>9</v>
      </c>
      <c r="G123" s="3" t="s">
        <v>10</v>
      </c>
      <c r="H123" s="11" t="s">
        <v>11</v>
      </c>
      <c r="I123" s="11" t="s">
        <v>12</v>
      </c>
      <c r="J123" s="11" t="s">
        <v>13</v>
      </c>
    </row>
    <row r="124" spans="1:10" customFormat="1" ht="48" customHeight="1" thickBot="1" x14ac:dyDescent="0.3">
      <c r="A124" s="15"/>
      <c r="B124" s="5" t="s">
        <v>253</v>
      </c>
      <c r="C124" s="17"/>
      <c r="D124" s="17"/>
      <c r="E124" s="17"/>
      <c r="F124" s="20"/>
      <c r="G124" s="29" t="s">
        <v>15</v>
      </c>
      <c r="H124" s="17"/>
      <c r="I124" s="17"/>
      <c r="J124" s="20"/>
    </row>
    <row r="125" spans="1:10" customFormat="1" ht="48" customHeight="1" thickBot="1" x14ac:dyDescent="0.3">
      <c r="A125" s="6"/>
      <c r="B125" s="7" t="s">
        <v>14</v>
      </c>
      <c r="C125" s="18"/>
      <c r="D125" s="18"/>
      <c r="E125" s="18"/>
      <c r="F125" s="21"/>
      <c r="G125" s="29" t="s">
        <v>17</v>
      </c>
      <c r="H125" s="18"/>
      <c r="I125" s="18"/>
      <c r="J125" s="21"/>
    </row>
    <row r="126" spans="1:10" customFormat="1" ht="48" customHeight="1" thickBot="1" x14ac:dyDescent="0.3">
      <c r="A126" s="6"/>
      <c r="B126" s="7" t="s">
        <v>16</v>
      </c>
      <c r="C126" s="18"/>
      <c r="D126" s="18"/>
      <c r="E126" s="18"/>
      <c r="F126" s="21"/>
      <c r="G126" s="30" t="str" cm="1">
        <f t="array" ref="G126">IFERROR(_xlfn._xlws.FILTER(Tables!I:I,(Tables!G:G='Risk Assessment'!G124)*(Tables!H:H='Risk Assessment'!G125)),"Risk Rating" &amp;CHAR(10) &amp;"[This will autofill]")</f>
        <v>Risk Rating
[This will autofill]</v>
      </c>
      <c r="H126" s="18"/>
      <c r="I126" s="18"/>
      <c r="J126" s="21"/>
    </row>
    <row r="127" spans="1:10" customFormat="1" ht="48" customHeight="1" thickBot="1" x14ac:dyDescent="0.3">
      <c r="A127" s="8"/>
      <c r="B127" s="9" t="s">
        <v>18</v>
      </c>
      <c r="C127" s="19"/>
      <c r="D127" s="19"/>
      <c r="E127" s="19"/>
      <c r="F127" s="22"/>
      <c r="G127" s="10" t="str" cm="1">
        <f t="array" ref="G127">IFERROR(IF(G126="Risk Rating" &amp;CHAR(10) &amp;"[This will autofill]","Over/Within" &amp;CHAR(10) &amp;"[This will autofill]",_xlfn._xlws.FILTER(Tables!M:M,(Tables!K:K='Risk Assessment'!B125)*(Tables!L:L='Risk Assessment'!G126))),"Over/Within" &amp;CHAR(10) &amp;"[This will autofill]")</f>
        <v>Over/Within
[This will autofill]</v>
      </c>
      <c r="H127" s="19"/>
      <c r="I127" s="19"/>
      <c r="J127" s="22"/>
    </row>
    <row r="128" spans="1:10" customFormat="1" ht="60.75" customHeight="1" thickBot="1" x14ac:dyDescent="0.3">
      <c r="A128" s="2">
        <v>26</v>
      </c>
      <c r="B128" s="4" t="s">
        <v>5</v>
      </c>
      <c r="C128" s="4" t="s">
        <v>6</v>
      </c>
      <c r="D128" s="3" t="s">
        <v>7</v>
      </c>
      <c r="E128" s="3" t="s">
        <v>8</v>
      </c>
      <c r="F128" s="3" t="s">
        <v>9</v>
      </c>
      <c r="G128" s="3" t="s">
        <v>10</v>
      </c>
      <c r="H128" s="11" t="s">
        <v>11</v>
      </c>
      <c r="I128" s="11" t="s">
        <v>12</v>
      </c>
      <c r="J128" s="11" t="s">
        <v>13</v>
      </c>
    </row>
    <row r="129" spans="1:10" customFormat="1" ht="48" customHeight="1" thickBot="1" x14ac:dyDescent="0.3">
      <c r="A129" s="15"/>
      <c r="B129" s="5" t="s">
        <v>253</v>
      </c>
      <c r="C129" s="17"/>
      <c r="D129" s="17"/>
      <c r="E129" s="17"/>
      <c r="F129" s="20"/>
      <c r="G129" s="29" t="s">
        <v>15</v>
      </c>
      <c r="H129" s="17"/>
      <c r="I129" s="17"/>
      <c r="J129" s="20"/>
    </row>
    <row r="130" spans="1:10" customFormat="1" ht="48" customHeight="1" thickBot="1" x14ac:dyDescent="0.3">
      <c r="A130" s="6"/>
      <c r="B130" s="7" t="s">
        <v>14</v>
      </c>
      <c r="C130" s="18"/>
      <c r="D130" s="18"/>
      <c r="E130" s="18"/>
      <c r="F130" s="21"/>
      <c r="G130" s="29" t="s">
        <v>17</v>
      </c>
      <c r="H130" s="18"/>
      <c r="I130" s="18"/>
      <c r="J130" s="21"/>
    </row>
    <row r="131" spans="1:10" customFormat="1" ht="48" customHeight="1" thickBot="1" x14ac:dyDescent="0.3">
      <c r="A131" s="6"/>
      <c r="B131" s="7" t="s">
        <v>16</v>
      </c>
      <c r="C131" s="18"/>
      <c r="D131" s="18"/>
      <c r="E131" s="18"/>
      <c r="F131" s="21"/>
      <c r="G131" s="30" t="str" cm="1">
        <f t="array" ref="G131">IFERROR(_xlfn._xlws.FILTER(Tables!I:I,(Tables!G:G='Risk Assessment'!G129)*(Tables!H:H='Risk Assessment'!G130)),"Risk Rating" &amp;CHAR(10) &amp;"[This will autofill]")</f>
        <v>Risk Rating
[This will autofill]</v>
      </c>
      <c r="H131" s="18"/>
      <c r="I131" s="18"/>
      <c r="J131" s="21"/>
    </row>
    <row r="132" spans="1:10" customFormat="1" ht="48" customHeight="1" thickBot="1" x14ac:dyDescent="0.3">
      <c r="A132" s="8"/>
      <c r="B132" s="9" t="s">
        <v>18</v>
      </c>
      <c r="C132" s="19"/>
      <c r="D132" s="19"/>
      <c r="E132" s="19"/>
      <c r="F132" s="22"/>
      <c r="G132" s="10" t="str" cm="1">
        <f t="array" ref="G132">IFERROR(IF(G131="Risk Rating" &amp;CHAR(10) &amp;"[This will autofill]","Over/Within" &amp;CHAR(10) &amp;"[This will autofill]",_xlfn._xlws.FILTER(Tables!M:M,(Tables!K:K='Risk Assessment'!B130)*(Tables!L:L='Risk Assessment'!G131))),"Over/Within" &amp;CHAR(10) &amp;"[This will autofill]")</f>
        <v>Over/Within
[This will autofill]</v>
      </c>
      <c r="H132" s="19"/>
      <c r="I132" s="19"/>
      <c r="J132" s="22"/>
    </row>
    <row r="133" spans="1:10" customFormat="1" ht="60.75" customHeight="1" thickBot="1" x14ac:dyDescent="0.3">
      <c r="A133" s="2">
        <v>27</v>
      </c>
      <c r="B133" s="4" t="s">
        <v>5</v>
      </c>
      <c r="C133" s="4" t="s">
        <v>6</v>
      </c>
      <c r="D133" s="3" t="s">
        <v>7</v>
      </c>
      <c r="E133" s="3" t="s">
        <v>8</v>
      </c>
      <c r="F133" s="3" t="s">
        <v>9</v>
      </c>
      <c r="G133" s="3" t="s">
        <v>10</v>
      </c>
      <c r="H133" s="11" t="s">
        <v>11</v>
      </c>
      <c r="I133" s="11" t="s">
        <v>12</v>
      </c>
      <c r="J133" s="11" t="s">
        <v>13</v>
      </c>
    </row>
    <row r="134" spans="1:10" customFormat="1" ht="48" customHeight="1" thickBot="1" x14ac:dyDescent="0.3">
      <c r="A134" s="15"/>
      <c r="B134" s="5" t="s">
        <v>253</v>
      </c>
      <c r="C134" s="17"/>
      <c r="D134" s="17"/>
      <c r="E134" s="17"/>
      <c r="F134" s="20"/>
      <c r="G134" s="29" t="s">
        <v>15</v>
      </c>
      <c r="H134" s="17"/>
      <c r="I134" s="17"/>
      <c r="J134" s="20"/>
    </row>
    <row r="135" spans="1:10" customFormat="1" ht="48" customHeight="1" thickBot="1" x14ac:dyDescent="0.3">
      <c r="A135" s="6"/>
      <c r="B135" s="7" t="s">
        <v>14</v>
      </c>
      <c r="C135" s="18"/>
      <c r="D135" s="18"/>
      <c r="E135" s="18"/>
      <c r="F135" s="21"/>
      <c r="G135" s="29" t="s">
        <v>17</v>
      </c>
      <c r="H135" s="18"/>
      <c r="I135" s="18"/>
      <c r="J135" s="21"/>
    </row>
    <row r="136" spans="1:10" customFormat="1" ht="48" customHeight="1" thickBot="1" x14ac:dyDescent="0.3">
      <c r="A136" s="6"/>
      <c r="B136" s="7" t="s">
        <v>16</v>
      </c>
      <c r="C136" s="18"/>
      <c r="D136" s="18"/>
      <c r="E136" s="18"/>
      <c r="F136" s="21"/>
      <c r="G136" s="30" t="str" cm="1">
        <f t="array" ref="G136">IFERROR(_xlfn._xlws.FILTER(Tables!I:I,(Tables!G:G='Risk Assessment'!G134)*(Tables!H:H='Risk Assessment'!G135)),"Risk Rating" &amp;CHAR(10) &amp;"[This will autofill]")</f>
        <v>Risk Rating
[This will autofill]</v>
      </c>
      <c r="H136" s="18"/>
      <c r="I136" s="18"/>
      <c r="J136" s="21"/>
    </row>
    <row r="137" spans="1:10" customFormat="1" ht="48" customHeight="1" thickBot="1" x14ac:dyDescent="0.3">
      <c r="A137" s="8"/>
      <c r="B137" s="9" t="s">
        <v>18</v>
      </c>
      <c r="C137" s="19"/>
      <c r="D137" s="19"/>
      <c r="E137" s="19"/>
      <c r="F137" s="22"/>
      <c r="G137" s="10" t="str" cm="1">
        <f t="array" ref="G137">IFERROR(IF(G136="Risk Rating" &amp;CHAR(10) &amp;"[This will autofill]","Over/Within" &amp;CHAR(10) &amp;"[This will autofill]",_xlfn._xlws.FILTER(Tables!M:M,(Tables!K:K='Risk Assessment'!B135)*(Tables!L:L='Risk Assessment'!G136))),"Over/Within" &amp;CHAR(10) &amp;"[This will autofill]")</f>
        <v>Over/Within
[This will autofill]</v>
      </c>
      <c r="H137" s="19"/>
      <c r="I137" s="19"/>
      <c r="J137" s="22"/>
    </row>
    <row r="138" spans="1:10" customFormat="1" ht="60.75" customHeight="1" thickBot="1" x14ac:dyDescent="0.3">
      <c r="A138" s="2">
        <v>28</v>
      </c>
      <c r="B138" s="4" t="s">
        <v>5</v>
      </c>
      <c r="C138" s="4" t="s">
        <v>6</v>
      </c>
      <c r="D138" s="3" t="s">
        <v>7</v>
      </c>
      <c r="E138" s="3" t="s">
        <v>8</v>
      </c>
      <c r="F138" s="3" t="s">
        <v>9</v>
      </c>
      <c r="G138" s="3" t="s">
        <v>10</v>
      </c>
      <c r="H138" s="11" t="s">
        <v>11</v>
      </c>
      <c r="I138" s="11" t="s">
        <v>12</v>
      </c>
      <c r="J138" s="11" t="s">
        <v>13</v>
      </c>
    </row>
    <row r="139" spans="1:10" customFormat="1" ht="48" customHeight="1" thickBot="1" x14ac:dyDescent="0.3">
      <c r="A139" s="15"/>
      <c r="B139" s="5" t="s">
        <v>253</v>
      </c>
      <c r="C139" s="17"/>
      <c r="D139" s="17"/>
      <c r="E139" s="17"/>
      <c r="F139" s="20"/>
      <c r="G139" s="29" t="s">
        <v>15</v>
      </c>
      <c r="H139" s="17"/>
      <c r="I139" s="17"/>
      <c r="J139" s="20"/>
    </row>
    <row r="140" spans="1:10" customFormat="1" ht="48" customHeight="1" thickBot="1" x14ac:dyDescent="0.3">
      <c r="A140" s="6"/>
      <c r="B140" s="7" t="s">
        <v>14</v>
      </c>
      <c r="C140" s="18"/>
      <c r="D140" s="18"/>
      <c r="E140" s="18"/>
      <c r="F140" s="21"/>
      <c r="G140" s="29" t="s">
        <v>17</v>
      </c>
      <c r="H140" s="18"/>
      <c r="I140" s="18"/>
      <c r="J140" s="21"/>
    </row>
    <row r="141" spans="1:10" customFormat="1" ht="48" customHeight="1" thickBot="1" x14ac:dyDescent="0.3">
      <c r="A141" s="6"/>
      <c r="B141" s="7" t="s">
        <v>16</v>
      </c>
      <c r="C141" s="18"/>
      <c r="D141" s="18"/>
      <c r="E141" s="18"/>
      <c r="F141" s="21"/>
      <c r="G141" s="30" t="str" cm="1">
        <f t="array" ref="G141">IFERROR(_xlfn._xlws.FILTER(Tables!I:I,(Tables!G:G='Risk Assessment'!G139)*(Tables!H:H='Risk Assessment'!G140)),"Risk Rating" &amp;CHAR(10) &amp;"[This will autofill]")</f>
        <v>Risk Rating
[This will autofill]</v>
      </c>
      <c r="H141" s="18"/>
      <c r="I141" s="18"/>
      <c r="J141" s="21"/>
    </row>
    <row r="142" spans="1:10" customFormat="1" ht="48" customHeight="1" thickBot="1" x14ac:dyDescent="0.3">
      <c r="A142" s="8"/>
      <c r="B142" s="9" t="s">
        <v>18</v>
      </c>
      <c r="C142" s="19"/>
      <c r="D142" s="19"/>
      <c r="E142" s="19"/>
      <c r="F142" s="22"/>
      <c r="G142" s="10" t="str" cm="1">
        <f t="array" ref="G142">IFERROR(IF(G141="Risk Rating" &amp;CHAR(10) &amp;"[This will autofill]","Over/Within" &amp;CHAR(10) &amp;"[This will autofill]",_xlfn._xlws.FILTER(Tables!M:M,(Tables!K:K='Risk Assessment'!B140)*(Tables!L:L='Risk Assessment'!G141))),"Over/Within" &amp;CHAR(10) &amp;"[This will autofill]")</f>
        <v>Over/Within
[This will autofill]</v>
      </c>
      <c r="H142" s="19"/>
      <c r="I142" s="19"/>
      <c r="J142" s="22"/>
    </row>
    <row r="143" spans="1:10" customFormat="1" ht="60.75" customHeight="1" thickBot="1" x14ac:dyDescent="0.3">
      <c r="A143" s="2">
        <v>29</v>
      </c>
      <c r="B143" s="4" t="s">
        <v>5</v>
      </c>
      <c r="C143" s="4" t="s">
        <v>6</v>
      </c>
      <c r="D143" s="3" t="s">
        <v>7</v>
      </c>
      <c r="E143" s="3" t="s">
        <v>8</v>
      </c>
      <c r="F143" s="3" t="s">
        <v>9</v>
      </c>
      <c r="G143" s="3" t="s">
        <v>10</v>
      </c>
      <c r="H143" s="11" t="s">
        <v>11</v>
      </c>
      <c r="I143" s="11" t="s">
        <v>12</v>
      </c>
      <c r="J143" s="11" t="s">
        <v>13</v>
      </c>
    </row>
    <row r="144" spans="1:10" customFormat="1" ht="48" customHeight="1" thickBot="1" x14ac:dyDescent="0.3">
      <c r="A144" s="15"/>
      <c r="B144" s="5" t="s">
        <v>253</v>
      </c>
      <c r="C144" s="17"/>
      <c r="D144" s="17"/>
      <c r="E144" s="17"/>
      <c r="F144" s="20"/>
      <c r="G144" s="29" t="s">
        <v>15</v>
      </c>
      <c r="H144" s="17"/>
      <c r="I144" s="17"/>
      <c r="J144" s="20"/>
    </row>
    <row r="145" spans="1:10" customFormat="1" ht="48" customHeight="1" thickBot="1" x14ac:dyDescent="0.3">
      <c r="A145" s="6"/>
      <c r="B145" s="7" t="s">
        <v>14</v>
      </c>
      <c r="C145" s="18"/>
      <c r="D145" s="18"/>
      <c r="E145" s="18"/>
      <c r="F145" s="21"/>
      <c r="G145" s="29" t="s">
        <v>17</v>
      </c>
      <c r="H145" s="18"/>
      <c r="I145" s="18"/>
      <c r="J145" s="21"/>
    </row>
    <row r="146" spans="1:10" customFormat="1" ht="48" customHeight="1" thickBot="1" x14ac:dyDescent="0.3">
      <c r="A146" s="6"/>
      <c r="B146" s="7" t="s">
        <v>16</v>
      </c>
      <c r="C146" s="18"/>
      <c r="D146" s="18"/>
      <c r="E146" s="18"/>
      <c r="F146" s="21"/>
      <c r="G146" s="30" t="str" cm="1">
        <f t="array" ref="G146">IFERROR(_xlfn._xlws.FILTER(Tables!I:I,(Tables!G:G='Risk Assessment'!G144)*(Tables!H:H='Risk Assessment'!G145)),"Risk Rating" &amp;CHAR(10) &amp;"[This will autofill]")</f>
        <v>Risk Rating
[This will autofill]</v>
      </c>
      <c r="H146" s="18"/>
      <c r="I146" s="18"/>
      <c r="J146" s="21"/>
    </row>
    <row r="147" spans="1:10" customFormat="1" ht="48" customHeight="1" thickBot="1" x14ac:dyDescent="0.3">
      <c r="A147" s="8"/>
      <c r="B147" s="9" t="s">
        <v>18</v>
      </c>
      <c r="C147" s="19"/>
      <c r="D147" s="19"/>
      <c r="E147" s="19"/>
      <c r="F147" s="22"/>
      <c r="G147" s="10" t="str" cm="1">
        <f t="array" ref="G147">IFERROR(IF(G146="Risk Rating" &amp;CHAR(10) &amp;"[This will autofill]","Over/Within" &amp;CHAR(10) &amp;"[This will autofill]",_xlfn._xlws.FILTER(Tables!M:M,(Tables!K:K='Risk Assessment'!B145)*(Tables!L:L='Risk Assessment'!G146))),"Over/Within" &amp;CHAR(10) &amp;"[This will autofill]")</f>
        <v>Over/Within
[This will autofill]</v>
      </c>
      <c r="H147" s="19"/>
      <c r="I147" s="19"/>
      <c r="J147" s="22"/>
    </row>
    <row r="148" spans="1:10" customFormat="1" ht="60.75" customHeight="1" thickBot="1" x14ac:dyDescent="0.3">
      <c r="A148" s="2">
        <v>30</v>
      </c>
      <c r="B148" s="4" t="s">
        <v>5</v>
      </c>
      <c r="C148" s="4" t="s">
        <v>6</v>
      </c>
      <c r="D148" s="3" t="s">
        <v>7</v>
      </c>
      <c r="E148" s="3" t="s">
        <v>8</v>
      </c>
      <c r="F148" s="3" t="s">
        <v>9</v>
      </c>
      <c r="G148" s="3" t="s">
        <v>10</v>
      </c>
      <c r="H148" s="11" t="s">
        <v>11</v>
      </c>
      <c r="I148" s="11" t="s">
        <v>12</v>
      </c>
      <c r="J148" s="11" t="s">
        <v>13</v>
      </c>
    </row>
    <row r="149" spans="1:10" customFormat="1" ht="48" customHeight="1" thickBot="1" x14ac:dyDescent="0.3">
      <c r="A149" s="15"/>
      <c r="B149" s="5" t="s">
        <v>253</v>
      </c>
      <c r="C149" s="17"/>
      <c r="D149" s="17"/>
      <c r="E149" s="17"/>
      <c r="F149" s="20"/>
      <c r="G149" s="29" t="s">
        <v>15</v>
      </c>
      <c r="H149" s="17"/>
      <c r="I149" s="17"/>
      <c r="J149" s="20"/>
    </row>
    <row r="150" spans="1:10" customFormat="1" ht="48" customHeight="1" thickBot="1" x14ac:dyDescent="0.3">
      <c r="A150" s="6"/>
      <c r="B150" s="7" t="s">
        <v>14</v>
      </c>
      <c r="C150" s="18"/>
      <c r="D150" s="18"/>
      <c r="E150" s="18"/>
      <c r="F150" s="21"/>
      <c r="G150" s="29" t="s">
        <v>17</v>
      </c>
      <c r="H150" s="18"/>
      <c r="I150" s="18"/>
      <c r="J150" s="21"/>
    </row>
    <row r="151" spans="1:10" customFormat="1" ht="48" customHeight="1" thickBot="1" x14ac:dyDescent="0.3">
      <c r="A151" s="6"/>
      <c r="B151" s="7" t="s">
        <v>16</v>
      </c>
      <c r="C151" s="18"/>
      <c r="D151" s="18"/>
      <c r="E151" s="18"/>
      <c r="F151" s="21"/>
      <c r="G151" s="30" t="str" cm="1">
        <f t="array" ref="G151">IFERROR(_xlfn._xlws.FILTER(Tables!I:I,(Tables!G:G='Risk Assessment'!G149)*(Tables!H:H='Risk Assessment'!G150)),"Risk Rating" &amp;CHAR(10) &amp;"[This will autofill]")</f>
        <v>Risk Rating
[This will autofill]</v>
      </c>
      <c r="H151" s="18"/>
      <c r="I151" s="18"/>
      <c r="J151" s="21"/>
    </row>
    <row r="152" spans="1:10" customFormat="1" ht="48" customHeight="1" thickBot="1" x14ac:dyDescent="0.3">
      <c r="A152" s="8"/>
      <c r="B152" s="9" t="s">
        <v>18</v>
      </c>
      <c r="C152" s="19"/>
      <c r="D152" s="19"/>
      <c r="E152" s="19"/>
      <c r="F152" s="22"/>
      <c r="G152" s="10" t="str" cm="1">
        <f t="array" ref="G152">IFERROR(IF(G151="Risk Rating" &amp;CHAR(10) &amp;"[This will autofill]","Over/Within" &amp;CHAR(10) &amp;"[This will autofill]",_xlfn._xlws.FILTER(Tables!M:M,(Tables!K:K='Risk Assessment'!B150)*(Tables!L:L='Risk Assessment'!G151))),"Over/Within" &amp;CHAR(10) &amp;"[This will autofill]")</f>
        <v>Over/Within
[This will autofill]</v>
      </c>
      <c r="H152" s="19"/>
      <c r="I152" s="19"/>
      <c r="J152" s="22"/>
    </row>
    <row r="153" spans="1:10" customFormat="1" ht="60.75" customHeight="1" thickBot="1" x14ac:dyDescent="0.3">
      <c r="A153" s="14">
        <v>31</v>
      </c>
      <c r="B153" s="4" t="s">
        <v>5</v>
      </c>
      <c r="C153" s="4" t="s">
        <v>6</v>
      </c>
      <c r="D153" s="3" t="s">
        <v>7</v>
      </c>
      <c r="E153" s="3" t="s">
        <v>8</v>
      </c>
      <c r="F153" s="3" t="s">
        <v>9</v>
      </c>
      <c r="G153" s="3" t="s">
        <v>10</v>
      </c>
      <c r="H153" s="11" t="s">
        <v>11</v>
      </c>
      <c r="I153" s="11" t="s">
        <v>12</v>
      </c>
      <c r="J153" s="11" t="s">
        <v>13</v>
      </c>
    </row>
    <row r="154" spans="1:10" customFormat="1" ht="48" customHeight="1" thickBot="1" x14ac:dyDescent="0.3">
      <c r="A154" s="15"/>
      <c r="B154" s="5" t="s">
        <v>253</v>
      </c>
      <c r="C154" s="17"/>
      <c r="D154" s="17"/>
      <c r="E154" s="17"/>
      <c r="F154" s="20"/>
      <c r="G154" s="29" t="s">
        <v>15</v>
      </c>
      <c r="H154" s="17"/>
      <c r="I154" s="17"/>
      <c r="J154" s="20"/>
    </row>
    <row r="155" spans="1:10" customFormat="1" ht="48" customHeight="1" thickBot="1" x14ac:dyDescent="0.3">
      <c r="A155" s="6"/>
      <c r="B155" s="7" t="s">
        <v>14</v>
      </c>
      <c r="C155" s="18"/>
      <c r="D155" s="18"/>
      <c r="E155" s="18"/>
      <c r="F155" s="21"/>
      <c r="G155" s="29" t="s">
        <v>17</v>
      </c>
      <c r="H155" s="18"/>
      <c r="I155" s="18"/>
      <c r="J155" s="21"/>
    </row>
    <row r="156" spans="1:10" customFormat="1" ht="48" customHeight="1" thickBot="1" x14ac:dyDescent="0.3">
      <c r="A156" s="6"/>
      <c r="B156" s="7" t="s">
        <v>16</v>
      </c>
      <c r="C156" s="18"/>
      <c r="D156" s="18"/>
      <c r="E156" s="18"/>
      <c r="F156" s="21"/>
      <c r="G156" s="30" t="str" cm="1">
        <f t="array" ref="G156">IFERROR(_xlfn._xlws.FILTER(Tables!I:I,(Tables!G:G='Risk Assessment'!G154)*(Tables!H:H='Risk Assessment'!G155)),"Risk Rating" &amp;CHAR(10) &amp;"[This will autofill]")</f>
        <v>Risk Rating
[This will autofill]</v>
      </c>
      <c r="H156" s="18"/>
      <c r="I156" s="18"/>
      <c r="J156" s="21"/>
    </row>
    <row r="157" spans="1:10" customFormat="1" ht="48" customHeight="1" thickBot="1" x14ac:dyDescent="0.3">
      <c r="A157" s="8"/>
      <c r="B157" s="9" t="s">
        <v>18</v>
      </c>
      <c r="C157" s="19"/>
      <c r="D157" s="19"/>
      <c r="E157" s="19"/>
      <c r="F157" s="22"/>
      <c r="G157" s="10" t="str" cm="1">
        <f t="array" ref="G157">IFERROR(IF(G156="Risk Rating" &amp;CHAR(10) &amp;"[This will autofill]","Over/Within" &amp;CHAR(10) &amp;"[This will autofill]",_xlfn._xlws.FILTER(Tables!M:M,(Tables!K:K='Risk Assessment'!B155)*(Tables!L:L='Risk Assessment'!G156))),"Over/Within" &amp;CHAR(10) &amp;"[This will autofill]")</f>
        <v>Over/Within
[This will autofill]</v>
      </c>
      <c r="H157" s="19"/>
      <c r="I157" s="19"/>
      <c r="J157" s="22"/>
    </row>
    <row r="158" spans="1:10" customFormat="1" ht="60.75" customHeight="1" thickBot="1" x14ac:dyDescent="0.3">
      <c r="A158" s="2">
        <v>32</v>
      </c>
      <c r="B158" s="4" t="s">
        <v>5</v>
      </c>
      <c r="C158" s="4" t="s">
        <v>6</v>
      </c>
      <c r="D158" s="3" t="s">
        <v>7</v>
      </c>
      <c r="E158" s="3" t="s">
        <v>8</v>
      </c>
      <c r="F158" s="3" t="s">
        <v>9</v>
      </c>
      <c r="G158" s="3" t="s">
        <v>10</v>
      </c>
      <c r="H158" s="11" t="s">
        <v>11</v>
      </c>
      <c r="I158" s="11" t="s">
        <v>12</v>
      </c>
      <c r="J158" s="11" t="s">
        <v>13</v>
      </c>
    </row>
    <row r="159" spans="1:10" customFormat="1" ht="48" customHeight="1" thickBot="1" x14ac:dyDescent="0.3">
      <c r="A159" s="15"/>
      <c r="B159" s="5" t="s">
        <v>253</v>
      </c>
      <c r="C159" s="17"/>
      <c r="D159" s="17"/>
      <c r="E159" s="17"/>
      <c r="F159" s="20"/>
      <c r="G159" s="29" t="s">
        <v>15</v>
      </c>
      <c r="H159" s="17"/>
      <c r="I159" s="17"/>
      <c r="J159" s="20"/>
    </row>
    <row r="160" spans="1:10" customFormat="1" ht="48" customHeight="1" thickBot="1" x14ac:dyDescent="0.3">
      <c r="A160" s="6"/>
      <c r="B160" s="7" t="s">
        <v>14</v>
      </c>
      <c r="C160" s="18"/>
      <c r="D160" s="18"/>
      <c r="E160" s="18"/>
      <c r="F160" s="21"/>
      <c r="G160" s="29" t="s">
        <v>17</v>
      </c>
      <c r="H160" s="18"/>
      <c r="I160" s="18"/>
      <c r="J160" s="21"/>
    </row>
    <row r="161" spans="1:10" customFormat="1" ht="48" customHeight="1" thickBot="1" x14ac:dyDescent="0.3">
      <c r="A161" s="6"/>
      <c r="B161" s="7" t="s">
        <v>16</v>
      </c>
      <c r="C161" s="18"/>
      <c r="D161" s="18"/>
      <c r="E161" s="18"/>
      <c r="F161" s="21"/>
      <c r="G161" s="30" t="str" cm="1">
        <f t="array" ref="G161">IFERROR(_xlfn._xlws.FILTER(Tables!I:I,(Tables!G:G='Risk Assessment'!G159)*(Tables!H:H='Risk Assessment'!G160)),"Risk Rating" &amp;CHAR(10) &amp;"[This will autofill]")</f>
        <v>Risk Rating
[This will autofill]</v>
      </c>
      <c r="H161" s="18"/>
      <c r="I161" s="18"/>
      <c r="J161" s="21"/>
    </row>
    <row r="162" spans="1:10" customFormat="1" ht="48" customHeight="1" thickBot="1" x14ac:dyDescent="0.3">
      <c r="A162" s="8"/>
      <c r="B162" s="9" t="s">
        <v>18</v>
      </c>
      <c r="C162" s="19"/>
      <c r="D162" s="19"/>
      <c r="E162" s="19"/>
      <c r="F162" s="22"/>
      <c r="G162" s="10" t="str" cm="1">
        <f t="array" ref="G162">IFERROR(IF(G161="Risk Rating" &amp;CHAR(10) &amp;"[This will autofill]","Over/Within" &amp;CHAR(10) &amp;"[This will autofill]",_xlfn._xlws.FILTER(Tables!M:M,(Tables!K:K='Risk Assessment'!B160)*(Tables!L:L='Risk Assessment'!G161))),"Over/Within" &amp;CHAR(10) &amp;"[This will autofill]")</f>
        <v>Over/Within
[This will autofill]</v>
      </c>
      <c r="H162" s="19"/>
      <c r="I162" s="19"/>
      <c r="J162" s="22"/>
    </row>
    <row r="163" spans="1:10" customFormat="1" ht="60.75" customHeight="1" thickBot="1" x14ac:dyDescent="0.3">
      <c r="A163" s="2">
        <v>33</v>
      </c>
      <c r="B163" s="4" t="s">
        <v>5</v>
      </c>
      <c r="C163" s="4" t="s">
        <v>6</v>
      </c>
      <c r="D163" s="3" t="s">
        <v>7</v>
      </c>
      <c r="E163" s="3" t="s">
        <v>8</v>
      </c>
      <c r="F163" s="3" t="s">
        <v>9</v>
      </c>
      <c r="G163" s="3" t="s">
        <v>10</v>
      </c>
      <c r="H163" s="11" t="s">
        <v>11</v>
      </c>
      <c r="I163" s="11" t="s">
        <v>12</v>
      </c>
      <c r="J163" s="11" t="s">
        <v>13</v>
      </c>
    </row>
    <row r="164" spans="1:10" customFormat="1" ht="48" customHeight="1" thickBot="1" x14ac:dyDescent="0.3">
      <c r="A164" s="15"/>
      <c r="B164" s="5" t="s">
        <v>253</v>
      </c>
      <c r="C164" s="17"/>
      <c r="D164" s="17"/>
      <c r="E164" s="17"/>
      <c r="F164" s="20"/>
      <c r="G164" s="29" t="s">
        <v>15</v>
      </c>
      <c r="H164" s="17"/>
      <c r="I164" s="17"/>
      <c r="J164" s="20"/>
    </row>
    <row r="165" spans="1:10" customFormat="1" ht="48" customHeight="1" thickBot="1" x14ac:dyDescent="0.3">
      <c r="A165" s="6"/>
      <c r="B165" s="7" t="s">
        <v>14</v>
      </c>
      <c r="C165" s="18"/>
      <c r="D165" s="18"/>
      <c r="E165" s="18"/>
      <c r="F165" s="21"/>
      <c r="G165" s="29" t="s">
        <v>17</v>
      </c>
      <c r="H165" s="18"/>
      <c r="I165" s="18"/>
      <c r="J165" s="21"/>
    </row>
    <row r="166" spans="1:10" customFormat="1" ht="48" customHeight="1" thickBot="1" x14ac:dyDescent="0.3">
      <c r="A166" s="6"/>
      <c r="B166" s="7" t="s">
        <v>16</v>
      </c>
      <c r="C166" s="18"/>
      <c r="D166" s="18"/>
      <c r="E166" s="18"/>
      <c r="F166" s="21"/>
      <c r="G166" s="30" t="str" cm="1">
        <f t="array" ref="G166">IFERROR(_xlfn._xlws.FILTER(Tables!I:I,(Tables!G:G='Risk Assessment'!G164)*(Tables!H:H='Risk Assessment'!G165)),"Risk Rating" &amp;CHAR(10) &amp;"[This will autofill]")</f>
        <v>Risk Rating
[This will autofill]</v>
      </c>
      <c r="H166" s="18"/>
      <c r="I166" s="18"/>
      <c r="J166" s="21"/>
    </row>
    <row r="167" spans="1:10" customFormat="1" ht="48" customHeight="1" thickBot="1" x14ac:dyDescent="0.3">
      <c r="A167" s="8"/>
      <c r="B167" s="9" t="s">
        <v>18</v>
      </c>
      <c r="C167" s="19"/>
      <c r="D167" s="19"/>
      <c r="E167" s="19"/>
      <c r="F167" s="22"/>
      <c r="G167" s="10" t="str" cm="1">
        <f t="array" ref="G167">IFERROR(IF(G166="Risk Rating" &amp;CHAR(10) &amp;"[This will autofill]","Over/Within" &amp;CHAR(10) &amp;"[This will autofill]",_xlfn._xlws.FILTER(Tables!M:M,(Tables!K:K='Risk Assessment'!B165)*(Tables!L:L='Risk Assessment'!G166))),"Over/Within" &amp;CHAR(10) &amp;"[This will autofill]")</f>
        <v>Over/Within
[This will autofill]</v>
      </c>
      <c r="H167" s="19"/>
      <c r="I167" s="19"/>
      <c r="J167" s="22"/>
    </row>
    <row r="168" spans="1:10" customFormat="1" ht="60.75" customHeight="1" thickBot="1" x14ac:dyDescent="0.3">
      <c r="A168" s="2">
        <v>34</v>
      </c>
      <c r="B168" s="4" t="s">
        <v>5</v>
      </c>
      <c r="C168" s="4" t="s">
        <v>6</v>
      </c>
      <c r="D168" s="3" t="s">
        <v>7</v>
      </c>
      <c r="E168" s="3" t="s">
        <v>8</v>
      </c>
      <c r="F168" s="3" t="s">
        <v>9</v>
      </c>
      <c r="G168" s="3" t="s">
        <v>10</v>
      </c>
      <c r="H168" s="11" t="s">
        <v>11</v>
      </c>
      <c r="I168" s="11" t="s">
        <v>12</v>
      </c>
      <c r="J168" s="11" t="s">
        <v>13</v>
      </c>
    </row>
    <row r="169" spans="1:10" customFormat="1" ht="48" customHeight="1" thickBot="1" x14ac:dyDescent="0.3">
      <c r="A169" s="15"/>
      <c r="B169" s="5" t="s">
        <v>253</v>
      </c>
      <c r="C169" s="17"/>
      <c r="D169" s="17"/>
      <c r="E169" s="17"/>
      <c r="F169" s="20"/>
      <c r="G169" s="29" t="s">
        <v>15</v>
      </c>
      <c r="H169" s="17"/>
      <c r="I169" s="17"/>
      <c r="J169" s="20"/>
    </row>
    <row r="170" spans="1:10" customFormat="1" ht="48" customHeight="1" thickBot="1" x14ac:dyDescent="0.3">
      <c r="A170" s="6"/>
      <c r="B170" s="7" t="s">
        <v>14</v>
      </c>
      <c r="C170" s="18"/>
      <c r="D170" s="18"/>
      <c r="E170" s="18"/>
      <c r="F170" s="21"/>
      <c r="G170" s="29" t="s">
        <v>17</v>
      </c>
      <c r="H170" s="18"/>
      <c r="I170" s="18"/>
      <c r="J170" s="21"/>
    </row>
    <row r="171" spans="1:10" customFormat="1" ht="48" customHeight="1" thickBot="1" x14ac:dyDescent="0.3">
      <c r="A171" s="6"/>
      <c r="B171" s="7" t="s">
        <v>16</v>
      </c>
      <c r="C171" s="18"/>
      <c r="D171" s="18"/>
      <c r="E171" s="18"/>
      <c r="F171" s="21"/>
      <c r="G171" s="30" t="str" cm="1">
        <f t="array" ref="G171">IFERROR(_xlfn._xlws.FILTER(Tables!I:I,(Tables!G:G='Risk Assessment'!G169)*(Tables!H:H='Risk Assessment'!G170)),"Risk Rating" &amp;CHAR(10) &amp;"[This will autofill]")</f>
        <v>Risk Rating
[This will autofill]</v>
      </c>
      <c r="H171" s="18"/>
      <c r="I171" s="18"/>
      <c r="J171" s="21"/>
    </row>
    <row r="172" spans="1:10" customFormat="1" ht="48" customHeight="1" thickBot="1" x14ac:dyDescent="0.3">
      <c r="A172" s="8"/>
      <c r="B172" s="9" t="s">
        <v>18</v>
      </c>
      <c r="C172" s="19"/>
      <c r="D172" s="19"/>
      <c r="E172" s="19"/>
      <c r="F172" s="22"/>
      <c r="G172" s="10" t="str" cm="1">
        <f t="array" ref="G172">IFERROR(IF(G171="Risk Rating" &amp;CHAR(10) &amp;"[This will autofill]","Over/Within" &amp;CHAR(10) &amp;"[This will autofill]",_xlfn._xlws.FILTER(Tables!M:M,(Tables!K:K='Risk Assessment'!B170)*(Tables!L:L='Risk Assessment'!G171))),"Over/Within" &amp;CHAR(10) &amp;"[This will autofill]")</f>
        <v>Over/Within
[This will autofill]</v>
      </c>
      <c r="H172" s="19"/>
      <c r="I172" s="19"/>
      <c r="J172" s="22"/>
    </row>
    <row r="173" spans="1:10" customFormat="1" ht="60.75" customHeight="1" thickBot="1" x14ac:dyDescent="0.3">
      <c r="A173" s="2">
        <v>35</v>
      </c>
      <c r="B173" s="4" t="s">
        <v>5</v>
      </c>
      <c r="C173" s="4" t="s">
        <v>6</v>
      </c>
      <c r="D173" s="3" t="s">
        <v>7</v>
      </c>
      <c r="E173" s="3" t="s">
        <v>8</v>
      </c>
      <c r="F173" s="3" t="s">
        <v>9</v>
      </c>
      <c r="G173" s="3" t="s">
        <v>10</v>
      </c>
      <c r="H173" s="11" t="s">
        <v>11</v>
      </c>
      <c r="I173" s="11" t="s">
        <v>12</v>
      </c>
      <c r="J173" s="11" t="s">
        <v>13</v>
      </c>
    </row>
    <row r="174" spans="1:10" customFormat="1" ht="48" customHeight="1" thickBot="1" x14ac:dyDescent="0.3">
      <c r="A174" s="15"/>
      <c r="B174" s="5" t="s">
        <v>253</v>
      </c>
      <c r="C174" s="17"/>
      <c r="D174" s="17"/>
      <c r="E174" s="17"/>
      <c r="F174" s="20"/>
      <c r="G174" s="29" t="s">
        <v>15</v>
      </c>
      <c r="H174" s="17"/>
      <c r="I174" s="17"/>
      <c r="J174" s="20"/>
    </row>
    <row r="175" spans="1:10" customFormat="1" ht="48" customHeight="1" thickBot="1" x14ac:dyDescent="0.3">
      <c r="A175" s="6"/>
      <c r="B175" s="7" t="s">
        <v>14</v>
      </c>
      <c r="C175" s="18"/>
      <c r="D175" s="18"/>
      <c r="E175" s="18"/>
      <c r="F175" s="21"/>
      <c r="G175" s="29" t="s">
        <v>17</v>
      </c>
      <c r="H175" s="18"/>
      <c r="I175" s="18"/>
      <c r="J175" s="21"/>
    </row>
    <row r="176" spans="1:10" customFormat="1" ht="48" customHeight="1" thickBot="1" x14ac:dyDescent="0.3">
      <c r="A176" s="6"/>
      <c r="B176" s="7" t="s">
        <v>16</v>
      </c>
      <c r="C176" s="18"/>
      <c r="D176" s="18"/>
      <c r="E176" s="18"/>
      <c r="F176" s="21"/>
      <c r="G176" s="30" t="str" cm="1">
        <f t="array" ref="G176">IFERROR(_xlfn._xlws.FILTER(Tables!I:I,(Tables!G:G='Risk Assessment'!G174)*(Tables!H:H='Risk Assessment'!G175)),"Risk Rating" &amp;CHAR(10) &amp;"[This will autofill]")</f>
        <v>Risk Rating
[This will autofill]</v>
      </c>
      <c r="H176" s="18"/>
      <c r="I176" s="18"/>
      <c r="J176" s="21"/>
    </row>
    <row r="177" spans="1:10" customFormat="1" ht="48" customHeight="1" thickBot="1" x14ac:dyDescent="0.3">
      <c r="A177" s="8"/>
      <c r="B177" s="9" t="s">
        <v>18</v>
      </c>
      <c r="C177" s="19"/>
      <c r="D177" s="19"/>
      <c r="E177" s="19"/>
      <c r="F177" s="22"/>
      <c r="G177" s="10" t="str" cm="1">
        <f t="array" ref="G177">IFERROR(IF(G176="Risk Rating" &amp;CHAR(10) &amp;"[This will autofill]","Over/Within" &amp;CHAR(10) &amp;"[This will autofill]",_xlfn._xlws.FILTER(Tables!M:M,(Tables!K:K='Risk Assessment'!B175)*(Tables!L:L='Risk Assessment'!G176))),"Over/Within" &amp;CHAR(10) &amp;"[This will autofill]")</f>
        <v>Over/Within
[This will autofill]</v>
      </c>
      <c r="H177" s="19"/>
      <c r="I177" s="19"/>
      <c r="J177" s="22"/>
    </row>
    <row r="178" spans="1:10" customFormat="1" ht="60.75" customHeight="1" thickBot="1" x14ac:dyDescent="0.3">
      <c r="A178" s="2">
        <v>36</v>
      </c>
      <c r="B178" s="4" t="s">
        <v>5</v>
      </c>
      <c r="C178" s="4" t="s">
        <v>6</v>
      </c>
      <c r="D178" s="3" t="s">
        <v>7</v>
      </c>
      <c r="E178" s="3" t="s">
        <v>8</v>
      </c>
      <c r="F178" s="3" t="s">
        <v>9</v>
      </c>
      <c r="G178" s="3" t="s">
        <v>10</v>
      </c>
      <c r="H178" s="11" t="s">
        <v>11</v>
      </c>
      <c r="I178" s="11" t="s">
        <v>12</v>
      </c>
      <c r="J178" s="11" t="s">
        <v>13</v>
      </c>
    </row>
    <row r="179" spans="1:10" customFormat="1" ht="48" customHeight="1" thickBot="1" x14ac:dyDescent="0.3">
      <c r="A179" s="15"/>
      <c r="B179" s="5" t="s">
        <v>253</v>
      </c>
      <c r="C179" s="17"/>
      <c r="D179" s="17"/>
      <c r="E179" s="17"/>
      <c r="F179" s="20"/>
      <c r="G179" s="29" t="s">
        <v>15</v>
      </c>
      <c r="H179" s="17"/>
      <c r="I179" s="17"/>
      <c r="J179" s="20"/>
    </row>
    <row r="180" spans="1:10" customFormat="1" ht="48" customHeight="1" thickBot="1" x14ac:dyDescent="0.3">
      <c r="A180" s="6"/>
      <c r="B180" s="7" t="s">
        <v>14</v>
      </c>
      <c r="C180" s="18"/>
      <c r="D180" s="18"/>
      <c r="E180" s="18"/>
      <c r="F180" s="21"/>
      <c r="G180" s="29" t="s">
        <v>17</v>
      </c>
      <c r="H180" s="18"/>
      <c r="I180" s="18"/>
      <c r="J180" s="21"/>
    </row>
    <row r="181" spans="1:10" customFormat="1" ht="48" customHeight="1" thickBot="1" x14ac:dyDescent="0.3">
      <c r="A181" s="6"/>
      <c r="B181" s="7" t="s">
        <v>16</v>
      </c>
      <c r="C181" s="18"/>
      <c r="D181" s="18"/>
      <c r="E181" s="18"/>
      <c r="F181" s="21"/>
      <c r="G181" s="30" t="str" cm="1">
        <f t="array" ref="G181">IFERROR(_xlfn._xlws.FILTER(Tables!I:I,(Tables!G:G='Risk Assessment'!G179)*(Tables!H:H='Risk Assessment'!G180)),"Risk Rating" &amp;CHAR(10) &amp;"[This will autofill]")</f>
        <v>Risk Rating
[This will autofill]</v>
      </c>
      <c r="H181" s="18"/>
      <c r="I181" s="18"/>
      <c r="J181" s="21"/>
    </row>
    <row r="182" spans="1:10" customFormat="1" ht="48" customHeight="1" thickBot="1" x14ac:dyDescent="0.3">
      <c r="A182" s="8"/>
      <c r="B182" s="9" t="s">
        <v>18</v>
      </c>
      <c r="C182" s="19"/>
      <c r="D182" s="19"/>
      <c r="E182" s="19"/>
      <c r="F182" s="22"/>
      <c r="G182" s="10" t="str" cm="1">
        <f t="array" ref="G182">IFERROR(IF(G181="Risk Rating" &amp;CHAR(10) &amp;"[This will autofill]","Over/Within" &amp;CHAR(10) &amp;"[This will autofill]",_xlfn._xlws.FILTER(Tables!M:M,(Tables!K:K='Risk Assessment'!B180)*(Tables!L:L='Risk Assessment'!G181))),"Over/Within" &amp;CHAR(10) &amp;"[This will autofill]")</f>
        <v>Over/Within
[This will autofill]</v>
      </c>
      <c r="H182" s="19"/>
      <c r="I182" s="19"/>
      <c r="J182" s="22"/>
    </row>
    <row r="183" spans="1:10" customFormat="1" ht="60.75" customHeight="1" thickBot="1" x14ac:dyDescent="0.3">
      <c r="A183" s="2">
        <v>37</v>
      </c>
      <c r="B183" s="4" t="s">
        <v>5</v>
      </c>
      <c r="C183" s="4" t="s">
        <v>6</v>
      </c>
      <c r="D183" s="3" t="s">
        <v>7</v>
      </c>
      <c r="E183" s="3" t="s">
        <v>8</v>
      </c>
      <c r="F183" s="3" t="s">
        <v>9</v>
      </c>
      <c r="G183" s="3" t="s">
        <v>10</v>
      </c>
      <c r="H183" s="11" t="s">
        <v>11</v>
      </c>
      <c r="I183" s="11" t="s">
        <v>12</v>
      </c>
      <c r="J183" s="11" t="s">
        <v>13</v>
      </c>
    </row>
    <row r="184" spans="1:10" customFormat="1" ht="48" customHeight="1" thickBot="1" x14ac:dyDescent="0.3">
      <c r="A184" s="15"/>
      <c r="B184" s="5" t="s">
        <v>253</v>
      </c>
      <c r="C184" s="17"/>
      <c r="D184" s="17"/>
      <c r="E184" s="17"/>
      <c r="F184" s="20"/>
      <c r="G184" s="29" t="s">
        <v>15</v>
      </c>
      <c r="H184" s="17"/>
      <c r="I184" s="17"/>
      <c r="J184" s="20"/>
    </row>
    <row r="185" spans="1:10" customFormat="1" ht="48" customHeight="1" thickBot="1" x14ac:dyDescent="0.3">
      <c r="A185" s="6"/>
      <c r="B185" s="7" t="s">
        <v>14</v>
      </c>
      <c r="C185" s="18"/>
      <c r="D185" s="18"/>
      <c r="E185" s="18"/>
      <c r="F185" s="21"/>
      <c r="G185" s="29" t="s">
        <v>17</v>
      </c>
      <c r="H185" s="18"/>
      <c r="I185" s="18"/>
      <c r="J185" s="21"/>
    </row>
    <row r="186" spans="1:10" customFormat="1" ht="48" customHeight="1" thickBot="1" x14ac:dyDescent="0.3">
      <c r="A186" s="6"/>
      <c r="B186" s="7" t="s">
        <v>16</v>
      </c>
      <c r="C186" s="18"/>
      <c r="D186" s="18"/>
      <c r="E186" s="18"/>
      <c r="F186" s="21"/>
      <c r="G186" s="30" t="str" cm="1">
        <f t="array" ref="G186">IFERROR(_xlfn._xlws.FILTER(Tables!I:I,(Tables!G:G='Risk Assessment'!G184)*(Tables!H:H='Risk Assessment'!G185)),"Risk Rating" &amp;CHAR(10) &amp;"[This will autofill]")</f>
        <v>Risk Rating
[This will autofill]</v>
      </c>
      <c r="H186" s="18"/>
      <c r="I186" s="18"/>
      <c r="J186" s="21"/>
    </row>
    <row r="187" spans="1:10" customFormat="1" ht="48" customHeight="1" thickBot="1" x14ac:dyDescent="0.3">
      <c r="A187" s="8"/>
      <c r="B187" s="9" t="s">
        <v>18</v>
      </c>
      <c r="C187" s="19"/>
      <c r="D187" s="19"/>
      <c r="E187" s="19"/>
      <c r="F187" s="22"/>
      <c r="G187" s="10" t="str" cm="1">
        <f t="array" ref="G187">IFERROR(IF(G186="Risk Rating" &amp;CHAR(10) &amp;"[This will autofill]","Over/Within" &amp;CHAR(10) &amp;"[This will autofill]",_xlfn._xlws.FILTER(Tables!M:M,(Tables!K:K='Risk Assessment'!B185)*(Tables!L:L='Risk Assessment'!G186))),"Over/Within" &amp;CHAR(10) &amp;"[This will autofill]")</f>
        <v>Over/Within
[This will autofill]</v>
      </c>
      <c r="H187" s="19"/>
      <c r="I187" s="19"/>
      <c r="J187" s="22"/>
    </row>
    <row r="188" spans="1:10" customFormat="1" ht="60.75" customHeight="1" thickBot="1" x14ac:dyDescent="0.3">
      <c r="A188" s="2">
        <v>38</v>
      </c>
      <c r="B188" s="4" t="s">
        <v>5</v>
      </c>
      <c r="C188" s="4" t="s">
        <v>6</v>
      </c>
      <c r="D188" s="3" t="s">
        <v>7</v>
      </c>
      <c r="E188" s="3" t="s">
        <v>8</v>
      </c>
      <c r="F188" s="3" t="s">
        <v>9</v>
      </c>
      <c r="G188" s="3" t="s">
        <v>10</v>
      </c>
      <c r="H188" s="11" t="s">
        <v>11</v>
      </c>
      <c r="I188" s="11" t="s">
        <v>12</v>
      </c>
      <c r="J188" s="11" t="s">
        <v>13</v>
      </c>
    </row>
    <row r="189" spans="1:10" customFormat="1" ht="48" customHeight="1" thickBot="1" x14ac:dyDescent="0.3">
      <c r="A189" s="15"/>
      <c r="B189" s="5" t="s">
        <v>253</v>
      </c>
      <c r="C189" s="17"/>
      <c r="D189" s="17"/>
      <c r="E189" s="17"/>
      <c r="F189" s="20"/>
      <c r="G189" s="29" t="s">
        <v>15</v>
      </c>
      <c r="H189" s="17"/>
      <c r="I189" s="17"/>
      <c r="J189" s="20"/>
    </row>
    <row r="190" spans="1:10" customFormat="1" ht="48" customHeight="1" thickBot="1" x14ac:dyDescent="0.3">
      <c r="A190" s="6"/>
      <c r="B190" s="7" t="s">
        <v>14</v>
      </c>
      <c r="C190" s="18"/>
      <c r="D190" s="18"/>
      <c r="E190" s="18"/>
      <c r="F190" s="21"/>
      <c r="G190" s="29" t="s">
        <v>17</v>
      </c>
      <c r="H190" s="18"/>
      <c r="I190" s="18"/>
      <c r="J190" s="21"/>
    </row>
    <row r="191" spans="1:10" customFormat="1" ht="48" customHeight="1" thickBot="1" x14ac:dyDescent="0.3">
      <c r="A191" s="6"/>
      <c r="B191" s="7" t="s">
        <v>16</v>
      </c>
      <c r="C191" s="18"/>
      <c r="D191" s="18"/>
      <c r="E191" s="18"/>
      <c r="F191" s="21"/>
      <c r="G191" s="30" t="str" cm="1">
        <f t="array" ref="G191">IFERROR(_xlfn._xlws.FILTER(Tables!I:I,(Tables!G:G='Risk Assessment'!G189)*(Tables!H:H='Risk Assessment'!G190)),"Risk Rating" &amp;CHAR(10) &amp;"[This will autofill]")</f>
        <v>Risk Rating
[This will autofill]</v>
      </c>
      <c r="H191" s="18"/>
      <c r="I191" s="18"/>
      <c r="J191" s="21"/>
    </row>
    <row r="192" spans="1:10" customFormat="1" ht="48" customHeight="1" thickBot="1" x14ac:dyDescent="0.3">
      <c r="A192" s="8"/>
      <c r="B192" s="9" t="s">
        <v>18</v>
      </c>
      <c r="C192" s="19"/>
      <c r="D192" s="19"/>
      <c r="E192" s="19"/>
      <c r="F192" s="22"/>
      <c r="G192" s="10" t="str" cm="1">
        <f t="array" ref="G192">IFERROR(IF(G191="Risk Rating" &amp;CHAR(10) &amp;"[This will autofill]","Over/Within" &amp;CHAR(10) &amp;"[This will autofill]",_xlfn._xlws.FILTER(Tables!M:M,(Tables!K:K='Risk Assessment'!B190)*(Tables!L:L='Risk Assessment'!G191))),"Over/Within" &amp;CHAR(10) &amp;"[This will autofill]")</f>
        <v>Over/Within
[This will autofill]</v>
      </c>
      <c r="H192" s="19"/>
      <c r="I192" s="19"/>
      <c r="J192" s="22"/>
    </row>
    <row r="193" spans="1:10" customFormat="1" ht="60.75" customHeight="1" thickBot="1" x14ac:dyDescent="0.3">
      <c r="A193" s="2">
        <v>39</v>
      </c>
      <c r="B193" s="4" t="s">
        <v>5</v>
      </c>
      <c r="C193" s="4" t="s">
        <v>6</v>
      </c>
      <c r="D193" s="3" t="s">
        <v>7</v>
      </c>
      <c r="E193" s="3" t="s">
        <v>8</v>
      </c>
      <c r="F193" s="3" t="s">
        <v>9</v>
      </c>
      <c r="G193" s="3" t="s">
        <v>10</v>
      </c>
      <c r="H193" s="11" t="s">
        <v>11</v>
      </c>
      <c r="I193" s="11" t="s">
        <v>12</v>
      </c>
      <c r="J193" s="11" t="s">
        <v>13</v>
      </c>
    </row>
    <row r="194" spans="1:10" customFormat="1" ht="48" customHeight="1" thickBot="1" x14ac:dyDescent="0.3">
      <c r="A194" s="15"/>
      <c r="B194" s="5" t="s">
        <v>253</v>
      </c>
      <c r="C194" s="17"/>
      <c r="D194" s="17"/>
      <c r="E194" s="17"/>
      <c r="F194" s="20"/>
      <c r="G194" s="29" t="s">
        <v>15</v>
      </c>
      <c r="H194" s="17"/>
      <c r="I194" s="17"/>
      <c r="J194" s="20"/>
    </row>
    <row r="195" spans="1:10" customFormat="1" ht="48" customHeight="1" thickBot="1" x14ac:dyDescent="0.3">
      <c r="A195" s="6"/>
      <c r="B195" s="7" t="s">
        <v>14</v>
      </c>
      <c r="C195" s="18"/>
      <c r="D195" s="18"/>
      <c r="E195" s="18"/>
      <c r="F195" s="21"/>
      <c r="G195" s="29" t="s">
        <v>17</v>
      </c>
      <c r="H195" s="18"/>
      <c r="I195" s="18"/>
      <c r="J195" s="21"/>
    </row>
    <row r="196" spans="1:10" customFormat="1" ht="48" customHeight="1" thickBot="1" x14ac:dyDescent="0.3">
      <c r="A196" s="6"/>
      <c r="B196" s="7" t="s">
        <v>16</v>
      </c>
      <c r="C196" s="18"/>
      <c r="D196" s="18"/>
      <c r="E196" s="18"/>
      <c r="F196" s="21"/>
      <c r="G196" s="30" t="str" cm="1">
        <f t="array" ref="G196">IFERROR(_xlfn._xlws.FILTER(Tables!I:I,(Tables!G:G='Risk Assessment'!G194)*(Tables!H:H='Risk Assessment'!G195)),"Risk Rating" &amp;CHAR(10) &amp;"[This will autofill]")</f>
        <v>Risk Rating
[This will autofill]</v>
      </c>
      <c r="H196" s="18"/>
      <c r="I196" s="18"/>
      <c r="J196" s="21"/>
    </row>
    <row r="197" spans="1:10" customFormat="1" ht="48" customHeight="1" thickBot="1" x14ac:dyDescent="0.3">
      <c r="A197" s="8"/>
      <c r="B197" s="9" t="s">
        <v>18</v>
      </c>
      <c r="C197" s="19"/>
      <c r="D197" s="19"/>
      <c r="E197" s="19"/>
      <c r="F197" s="22"/>
      <c r="G197" s="10" t="str" cm="1">
        <f t="array" ref="G197">IFERROR(IF(G196="Risk Rating" &amp;CHAR(10) &amp;"[This will autofill]","Over/Within" &amp;CHAR(10) &amp;"[This will autofill]",_xlfn._xlws.FILTER(Tables!M:M,(Tables!K:K='Risk Assessment'!B195)*(Tables!L:L='Risk Assessment'!G196))),"Over/Within" &amp;CHAR(10) &amp;"[This will autofill]")</f>
        <v>Over/Within
[This will autofill]</v>
      </c>
      <c r="H197" s="19"/>
      <c r="I197" s="19"/>
      <c r="J197" s="22"/>
    </row>
    <row r="198" spans="1:10" customFormat="1" ht="60.75" customHeight="1" thickBot="1" x14ac:dyDescent="0.3">
      <c r="A198" s="2">
        <v>40</v>
      </c>
      <c r="B198" s="4" t="s">
        <v>5</v>
      </c>
      <c r="C198" s="4" t="s">
        <v>6</v>
      </c>
      <c r="D198" s="3" t="s">
        <v>7</v>
      </c>
      <c r="E198" s="3" t="s">
        <v>8</v>
      </c>
      <c r="F198" s="3" t="s">
        <v>9</v>
      </c>
      <c r="G198" s="3" t="s">
        <v>10</v>
      </c>
      <c r="H198" s="11" t="s">
        <v>11</v>
      </c>
      <c r="I198" s="11" t="s">
        <v>12</v>
      </c>
      <c r="J198" s="11" t="s">
        <v>13</v>
      </c>
    </row>
    <row r="199" spans="1:10" customFormat="1" ht="48" customHeight="1" thickBot="1" x14ac:dyDescent="0.3">
      <c r="A199" s="15"/>
      <c r="B199" s="5" t="s">
        <v>253</v>
      </c>
      <c r="C199" s="17"/>
      <c r="D199" s="17"/>
      <c r="E199" s="17"/>
      <c r="F199" s="20"/>
      <c r="G199" s="29" t="s">
        <v>15</v>
      </c>
      <c r="H199" s="17"/>
      <c r="I199" s="17"/>
      <c r="J199" s="20"/>
    </row>
    <row r="200" spans="1:10" customFormat="1" ht="48" customHeight="1" thickBot="1" x14ac:dyDescent="0.3">
      <c r="A200" s="6"/>
      <c r="B200" s="7" t="s">
        <v>14</v>
      </c>
      <c r="C200" s="18"/>
      <c r="D200" s="18"/>
      <c r="E200" s="18"/>
      <c r="F200" s="21"/>
      <c r="G200" s="29" t="s">
        <v>17</v>
      </c>
      <c r="H200" s="18"/>
      <c r="I200" s="18"/>
      <c r="J200" s="21"/>
    </row>
    <row r="201" spans="1:10" customFormat="1" ht="48" customHeight="1" thickBot="1" x14ac:dyDescent="0.3">
      <c r="A201" s="6"/>
      <c r="B201" s="7" t="s">
        <v>16</v>
      </c>
      <c r="C201" s="18"/>
      <c r="D201" s="18"/>
      <c r="E201" s="18"/>
      <c r="F201" s="21"/>
      <c r="G201" s="30" t="str" cm="1">
        <f t="array" ref="G201">IFERROR(_xlfn._xlws.FILTER(Tables!I:I,(Tables!G:G='Risk Assessment'!G199)*(Tables!H:H='Risk Assessment'!G200)),"Risk Rating" &amp;CHAR(10) &amp;"[This will autofill]")</f>
        <v>Risk Rating
[This will autofill]</v>
      </c>
      <c r="H201" s="18"/>
      <c r="I201" s="18"/>
      <c r="J201" s="21"/>
    </row>
    <row r="202" spans="1:10" customFormat="1" ht="48" customHeight="1" thickBot="1" x14ac:dyDescent="0.3">
      <c r="A202" s="8"/>
      <c r="B202" s="9" t="s">
        <v>18</v>
      </c>
      <c r="C202" s="19"/>
      <c r="D202" s="19"/>
      <c r="E202" s="19"/>
      <c r="F202" s="22"/>
      <c r="G202" s="10" t="str" cm="1">
        <f t="array" ref="G202">IFERROR(IF(G201="Risk Rating" &amp;CHAR(10) &amp;"[This will autofill]","Over/Within" &amp;CHAR(10) &amp;"[This will autofill]",_xlfn._xlws.FILTER(Tables!M:M,(Tables!K:K='Risk Assessment'!B200)*(Tables!L:L='Risk Assessment'!G201))),"Over/Within" &amp;CHAR(10) &amp;"[This will autofill]")</f>
        <v>Over/Within
[This will autofill]</v>
      </c>
      <c r="H202" s="19"/>
      <c r="I202" s="19"/>
      <c r="J202" s="22"/>
    </row>
    <row r="203" spans="1:10" customFormat="1" ht="60.75" customHeight="1" thickBot="1" x14ac:dyDescent="0.3">
      <c r="A203" s="14">
        <v>41</v>
      </c>
      <c r="B203" s="4" t="s">
        <v>5</v>
      </c>
      <c r="C203" s="4" t="s">
        <v>6</v>
      </c>
      <c r="D203" s="3" t="s">
        <v>7</v>
      </c>
      <c r="E203" s="3" t="s">
        <v>8</v>
      </c>
      <c r="F203" s="3" t="s">
        <v>9</v>
      </c>
      <c r="G203" s="3" t="s">
        <v>10</v>
      </c>
      <c r="H203" s="11" t="s">
        <v>11</v>
      </c>
      <c r="I203" s="11" t="s">
        <v>12</v>
      </c>
      <c r="J203" s="11" t="s">
        <v>13</v>
      </c>
    </row>
    <row r="204" spans="1:10" customFormat="1" ht="48" customHeight="1" thickBot="1" x14ac:dyDescent="0.3">
      <c r="A204" s="15"/>
      <c r="B204" s="5" t="s">
        <v>253</v>
      </c>
      <c r="C204" s="17"/>
      <c r="D204" s="17"/>
      <c r="E204" s="17"/>
      <c r="F204" s="20"/>
      <c r="G204" s="29" t="s">
        <v>15</v>
      </c>
      <c r="H204" s="17"/>
      <c r="I204" s="17"/>
      <c r="J204" s="20"/>
    </row>
    <row r="205" spans="1:10" customFormat="1" ht="48" customHeight="1" thickBot="1" x14ac:dyDescent="0.3">
      <c r="A205" s="6"/>
      <c r="B205" s="7" t="s">
        <v>14</v>
      </c>
      <c r="C205" s="18"/>
      <c r="D205" s="18"/>
      <c r="E205" s="18"/>
      <c r="F205" s="21"/>
      <c r="G205" s="29" t="s">
        <v>17</v>
      </c>
      <c r="H205" s="18"/>
      <c r="I205" s="18"/>
      <c r="J205" s="21"/>
    </row>
    <row r="206" spans="1:10" customFormat="1" ht="48" customHeight="1" thickBot="1" x14ac:dyDescent="0.3">
      <c r="A206" s="6"/>
      <c r="B206" s="7" t="s">
        <v>16</v>
      </c>
      <c r="C206" s="18"/>
      <c r="D206" s="18"/>
      <c r="E206" s="18"/>
      <c r="F206" s="21"/>
      <c r="G206" s="30" t="str" cm="1">
        <f t="array" ref="G206">IFERROR(_xlfn._xlws.FILTER(Tables!I:I,(Tables!G:G='Risk Assessment'!G204)*(Tables!H:H='Risk Assessment'!G205)),"Risk Rating" &amp;CHAR(10) &amp;"[This will autofill]")</f>
        <v>Risk Rating
[This will autofill]</v>
      </c>
      <c r="H206" s="18"/>
      <c r="I206" s="18"/>
      <c r="J206" s="21"/>
    </row>
    <row r="207" spans="1:10" customFormat="1" ht="48" customHeight="1" thickBot="1" x14ac:dyDescent="0.3">
      <c r="A207" s="8"/>
      <c r="B207" s="9" t="s">
        <v>18</v>
      </c>
      <c r="C207" s="19"/>
      <c r="D207" s="19"/>
      <c r="E207" s="19"/>
      <c r="F207" s="22"/>
      <c r="G207" s="10" t="str" cm="1">
        <f t="array" ref="G207">IFERROR(IF(G206="Risk Rating" &amp;CHAR(10) &amp;"[This will autofill]","Over/Within" &amp;CHAR(10) &amp;"[This will autofill]",_xlfn._xlws.FILTER(Tables!M:M,(Tables!K:K='Risk Assessment'!B205)*(Tables!L:L='Risk Assessment'!G206))),"Over/Within" &amp;CHAR(10) &amp;"[This will autofill]")</f>
        <v>Over/Within
[This will autofill]</v>
      </c>
      <c r="H207" s="19"/>
      <c r="I207" s="19"/>
      <c r="J207" s="22"/>
    </row>
    <row r="208" spans="1:10" customFormat="1" ht="60.75" customHeight="1" thickBot="1" x14ac:dyDescent="0.3">
      <c r="A208" s="2">
        <v>42</v>
      </c>
      <c r="B208" s="4" t="s">
        <v>5</v>
      </c>
      <c r="C208" s="4" t="s">
        <v>6</v>
      </c>
      <c r="D208" s="3" t="s">
        <v>7</v>
      </c>
      <c r="E208" s="3" t="s">
        <v>8</v>
      </c>
      <c r="F208" s="3" t="s">
        <v>9</v>
      </c>
      <c r="G208" s="3" t="s">
        <v>10</v>
      </c>
      <c r="H208" s="11" t="s">
        <v>11</v>
      </c>
      <c r="I208" s="11" t="s">
        <v>12</v>
      </c>
      <c r="J208" s="11" t="s">
        <v>13</v>
      </c>
    </row>
    <row r="209" spans="1:10" customFormat="1" ht="48" customHeight="1" thickBot="1" x14ac:dyDescent="0.3">
      <c r="A209" s="15"/>
      <c r="B209" s="5" t="s">
        <v>253</v>
      </c>
      <c r="C209" s="17"/>
      <c r="D209" s="17"/>
      <c r="E209" s="17"/>
      <c r="F209" s="20"/>
      <c r="G209" s="29" t="s">
        <v>15</v>
      </c>
      <c r="H209" s="17"/>
      <c r="I209" s="17"/>
      <c r="J209" s="20"/>
    </row>
    <row r="210" spans="1:10" customFormat="1" ht="48" customHeight="1" thickBot="1" x14ac:dyDescent="0.3">
      <c r="A210" s="6"/>
      <c r="B210" s="7" t="s">
        <v>14</v>
      </c>
      <c r="C210" s="18"/>
      <c r="D210" s="18"/>
      <c r="E210" s="18"/>
      <c r="F210" s="21"/>
      <c r="G210" s="29" t="s">
        <v>17</v>
      </c>
      <c r="H210" s="18"/>
      <c r="I210" s="18"/>
      <c r="J210" s="21"/>
    </row>
    <row r="211" spans="1:10" customFormat="1" ht="48" customHeight="1" thickBot="1" x14ac:dyDescent="0.3">
      <c r="A211" s="6"/>
      <c r="B211" s="7" t="s">
        <v>16</v>
      </c>
      <c r="C211" s="18"/>
      <c r="D211" s="18"/>
      <c r="E211" s="18"/>
      <c r="F211" s="21"/>
      <c r="G211" s="30" t="str" cm="1">
        <f t="array" ref="G211">IFERROR(_xlfn._xlws.FILTER(Tables!I:I,(Tables!G:G='Risk Assessment'!G209)*(Tables!H:H='Risk Assessment'!G210)),"Risk Rating" &amp;CHAR(10) &amp;"[This will autofill]")</f>
        <v>Risk Rating
[This will autofill]</v>
      </c>
      <c r="H211" s="18"/>
      <c r="I211" s="18"/>
      <c r="J211" s="21"/>
    </row>
    <row r="212" spans="1:10" customFormat="1" ht="48" customHeight="1" thickBot="1" x14ac:dyDescent="0.3">
      <c r="A212" s="8"/>
      <c r="B212" s="9" t="s">
        <v>18</v>
      </c>
      <c r="C212" s="19"/>
      <c r="D212" s="19"/>
      <c r="E212" s="19"/>
      <c r="F212" s="22"/>
      <c r="G212" s="10" t="str" cm="1">
        <f t="array" ref="G212">IFERROR(IF(G211="Risk Rating" &amp;CHAR(10) &amp;"[This will autofill]","Over/Within" &amp;CHAR(10) &amp;"[This will autofill]",_xlfn._xlws.FILTER(Tables!M:M,(Tables!K:K='Risk Assessment'!B210)*(Tables!L:L='Risk Assessment'!G211))),"Over/Within" &amp;CHAR(10) &amp;"[This will autofill]")</f>
        <v>Over/Within
[This will autofill]</v>
      </c>
      <c r="H212" s="19"/>
      <c r="I212" s="19"/>
      <c r="J212" s="22"/>
    </row>
    <row r="213" spans="1:10" customFormat="1" ht="60.75" customHeight="1" thickBot="1" x14ac:dyDescent="0.3">
      <c r="A213" s="2">
        <v>43</v>
      </c>
      <c r="B213" s="4" t="s">
        <v>5</v>
      </c>
      <c r="C213" s="4" t="s">
        <v>6</v>
      </c>
      <c r="D213" s="3" t="s">
        <v>7</v>
      </c>
      <c r="E213" s="3" t="s">
        <v>8</v>
      </c>
      <c r="F213" s="3" t="s">
        <v>9</v>
      </c>
      <c r="G213" s="3" t="s">
        <v>10</v>
      </c>
      <c r="H213" s="11" t="s">
        <v>11</v>
      </c>
      <c r="I213" s="11" t="s">
        <v>12</v>
      </c>
      <c r="J213" s="11" t="s">
        <v>13</v>
      </c>
    </row>
    <row r="214" spans="1:10" customFormat="1" ht="48" customHeight="1" thickBot="1" x14ac:dyDescent="0.3">
      <c r="A214" s="15"/>
      <c r="B214" s="5" t="s">
        <v>253</v>
      </c>
      <c r="C214" s="17"/>
      <c r="D214" s="17"/>
      <c r="E214" s="17"/>
      <c r="F214" s="20"/>
      <c r="G214" s="29" t="s">
        <v>15</v>
      </c>
      <c r="H214" s="17"/>
      <c r="I214" s="17"/>
      <c r="J214" s="20"/>
    </row>
    <row r="215" spans="1:10" customFormat="1" ht="48" customHeight="1" thickBot="1" x14ac:dyDescent="0.3">
      <c r="A215" s="6"/>
      <c r="B215" s="7" t="s">
        <v>14</v>
      </c>
      <c r="C215" s="18"/>
      <c r="D215" s="18"/>
      <c r="E215" s="18"/>
      <c r="F215" s="21"/>
      <c r="G215" s="29" t="s">
        <v>17</v>
      </c>
      <c r="H215" s="18"/>
      <c r="I215" s="18"/>
      <c r="J215" s="21"/>
    </row>
    <row r="216" spans="1:10" customFormat="1" ht="48" customHeight="1" thickBot="1" x14ac:dyDescent="0.3">
      <c r="A216" s="6"/>
      <c r="B216" s="7" t="s">
        <v>16</v>
      </c>
      <c r="C216" s="18"/>
      <c r="D216" s="18"/>
      <c r="E216" s="18"/>
      <c r="F216" s="21"/>
      <c r="G216" s="30" t="str" cm="1">
        <f t="array" ref="G216">IFERROR(_xlfn._xlws.FILTER(Tables!I:I,(Tables!G:G='Risk Assessment'!G214)*(Tables!H:H='Risk Assessment'!G215)),"Risk Rating" &amp;CHAR(10) &amp;"[This will autofill]")</f>
        <v>Risk Rating
[This will autofill]</v>
      </c>
      <c r="H216" s="18"/>
      <c r="I216" s="18"/>
      <c r="J216" s="21"/>
    </row>
    <row r="217" spans="1:10" customFormat="1" ht="48" customHeight="1" thickBot="1" x14ac:dyDescent="0.3">
      <c r="A217" s="8"/>
      <c r="B217" s="9" t="s">
        <v>18</v>
      </c>
      <c r="C217" s="19"/>
      <c r="D217" s="19"/>
      <c r="E217" s="19"/>
      <c r="F217" s="22"/>
      <c r="G217" s="10" t="str" cm="1">
        <f t="array" ref="G217">IFERROR(IF(G216="Risk Rating" &amp;CHAR(10) &amp;"[This will autofill]","Over/Within" &amp;CHAR(10) &amp;"[This will autofill]",_xlfn._xlws.FILTER(Tables!M:M,(Tables!K:K='Risk Assessment'!B215)*(Tables!L:L='Risk Assessment'!G216))),"Over/Within" &amp;CHAR(10) &amp;"[This will autofill]")</f>
        <v>Over/Within
[This will autofill]</v>
      </c>
      <c r="H217" s="19"/>
      <c r="I217" s="19"/>
      <c r="J217" s="22"/>
    </row>
    <row r="218" spans="1:10" customFormat="1" ht="60.75" customHeight="1" thickBot="1" x14ac:dyDescent="0.3">
      <c r="A218" s="2">
        <v>44</v>
      </c>
      <c r="B218" s="4" t="s">
        <v>5</v>
      </c>
      <c r="C218" s="4" t="s">
        <v>6</v>
      </c>
      <c r="D218" s="3" t="s">
        <v>7</v>
      </c>
      <c r="E218" s="3" t="s">
        <v>8</v>
      </c>
      <c r="F218" s="3" t="s">
        <v>9</v>
      </c>
      <c r="G218" s="3" t="s">
        <v>10</v>
      </c>
      <c r="H218" s="11" t="s">
        <v>11</v>
      </c>
      <c r="I218" s="11" t="s">
        <v>12</v>
      </c>
      <c r="J218" s="11" t="s">
        <v>13</v>
      </c>
    </row>
    <row r="219" spans="1:10" customFormat="1" ht="48" customHeight="1" thickBot="1" x14ac:dyDescent="0.3">
      <c r="A219" s="15"/>
      <c r="B219" s="5" t="s">
        <v>253</v>
      </c>
      <c r="C219" s="17"/>
      <c r="D219" s="17"/>
      <c r="E219" s="17"/>
      <c r="F219" s="20"/>
      <c r="G219" s="29" t="s">
        <v>15</v>
      </c>
      <c r="H219" s="17"/>
      <c r="I219" s="17"/>
      <c r="J219" s="20"/>
    </row>
    <row r="220" spans="1:10" customFormat="1" ht="48" customHeight="1" thickBot="1" x14ac:dyDescent="0.3">
      <c r="A220" s="6"/>
      <c r="B220" s="7" t="s">
        <v>14</v>
      </c>
      <c r="C220" s="18"/>
      <c r="D220" s="18"/>
      <c r="E220" s="18"/>
      <c r="F220" s="21"/>
      <c r="G220" s="29" t="s">
        <v>17</v>
      </c>
      <c r="H220" s="18"/>
      <c r="I220" s="18"/>
      <c r="J220" s="21"/>
    </row>
    <row r="221" spans="1:10" customFormat="1" ht="48" customHeight="1" thickBot="1" x14ac:dyDescent="0.3">
      <c r="A221" s="6"/>
      <c r="B221" s="7" t="s">
        <v>16</v>
      </c>
      <c r="C221" s="18"/>
      <c r="D221" s="18"/>
      <c r="E221" s="18"/>
      <c r="F221" s="21"/>
      <c r="G221" s="30" t="str" cm="1">
        <f t="array" ref="G221">IFERROR(_xlfn._xlws.FILTER(Tables!I:I,(Tables!G:G='Risk Assessment'!G219)*(Tables!H:H='Risk Assessment'!G220)),"Risk Rating" &amp;CHAR(10) &amp;"[This will autofill]")</f>
        <v>Risk Rating
[This will autofill]</v>
      </c>
      <c r="H221" s="18"/>
      <c r="I221" s="18"/>
      <c r="J221" s="21"/>
    </row>
    <row r="222" spans="1:10" customFormat="1" ht="48" customHeight="1" thickBot="1" x14ac:dyDescent="0.3">
      <c r="A222" s="8"/>
      <c r="B222" s="9" t="s">
        <v>18</v>
      </c>
      <c r="C222" s="19"/>
      <c r="D222" s="19"/>
      <c r="E222" s="19"/>
      <c r="F222" s="22"/>
      <c r="G222" s="10" t="str" cm="1">
        <f t="array" ref="G222">IFERROR(IF(G221="Risk Rating" &amp;CHAR(10) &amp;"[This will autofill]","Over/Within" &amp;CHAR(10) &amp;"[This will autofill]",_xlfn._xlws.FILTER(Tables!M:M,(Tables!K:K='Risk Assessment'!B220)*(Tables!L:L='Risk Assessment'!G221))),"Over/Within" &amp;CHAR(10) &amp;"[This will autofill]")</f>
        <v>Over/Within
[This will autofill]</v>
      </c>
      <c r="H222" s="19"/>
      <c r="I222" s="19"/>
      <c r="J222" s="22"/>
    </row>
    <row r="223" spans="1:10" customFormat="1" ht="60.75" customHeight="1" thickBot="1" x14ac:dyDescent="0.3">
      <c r="A223" s="2">
        <v>45</v>
      </c>
      <c r="B223" s="4" t="s">
        <v>5</v>
      </c>
      <c r="C223" s="4" t="s">
        <v>6</v>
      </c>
      <c r="D223" s="3" t="s">
        <v>7</v>
      </c>
      <c r="E223" s="3" t="s">
        <v>8</v>
      </c>
      <c r="F223" s="3" t="s">
        <v>9</v>
      </c>
      <c r="G223" s="3" t="s">
        <v>10</v>
      </c>
      <c r="H223" s="11" t="s">
        <v>11</v>
      </c>
      <c r="I223" s="11" t="s">
        <v>12</v>
      </c>
      <c r="J223" s="11" t="s">
        <v>13</v>
      </c>
    </row>
    <row r="224" spans="1:10" customFormat="1" ht="48" customHeight="1" thickBot="1" x14ac:dyDescent="0.3">
      <c r="A224" s="15"/>
      <c r="B224" s="5" t="s">
        <v>253</v>
      </c>
      <c r="C224" s="17"/>
      <c r="D224" s="17"/>
      <c r="E224" s="17"/>
      <c r="F224" s="20"/>
      <c r="G224" s="29" t="s">
        <v>15</v>
      </c>
      <c r="H224" s="17"/>
      <c r="I224" s="17"/>
      <c r="J224" s="20"/>
    </row>
    <row r="225" spans="1:10" customFormat="1" ht="48" customHeight="1" thickBot="1" x14ac:dyDescent="0.3">
      <c r="A225" s="6"/>
      <c r="B225" s="7" t="s">
        <v>14</v>
      </c>
      <c r="C225" s="18"/>
      <c r="D225" s="18"/>
      <c r="E225" s="18"/>
      <c r="F225" s="21"/>
      <c r="G225" s="29" t="s">
        <v>17</v>
      </c>
      <c r="H225" s="18"/>
      <c r="I225" s="18"/>
      <c r="J225" s="21"/>
    </row>
    <row r="226" spans="1:10" customFormat="1" ht="48" customHeight="1" thickBot="1" x14ac:dyDescent="0.3">
      <c r="A226" s="6"/>
      <c r="B226" s="7" t="s">
        <v>16</v>
      </c>
      <c r="C226" s="18"/>
      <c r="D226" s="18"/>
      <c r="E226" s="18"/>
      <c r="F226" s="21"/>
      <c r="G226" s="30" t="str" cm="1">
        <f t="array" ref="G226">IFERROR(_xlfn._xlws.FILTER(Tables!I:I,(Tables!G:G='Risk Assessment'!G224)*(Tables!H:H='Risk Assessment'!G225)),"Risk Rating" &amp;CHAR(10) &amp;"[This will autofill]")</f>
        <v>Risk Rating
[This will autofill]</v>
      </c>
      <c r="H226" s="18"/>
      <c r="I226" s="18"/>
      <c r="J226" s="21"/>
    </row>
    <row r="227" spans="1:10" customFormat="1" ht="48" customHeight="1" thickBot="1" x14ac:dyDescent="0.3">
      <c r="A227" s="8"/>
      <c r="B227" s="9" t="s">
        <v>18</v>
      </c>
      <c r="C227" s="19"/>
      <c r="D227" s="19"/>
      <c r="E227" s="19"/>
      <c r="F227" s="22"/>
      <c r="G227" s="10" t="str" cm="1">
        <f t="array" ref="G227">IFERROR(IF(G226="Risk Rating" &amp;CHAR(10) &amp;"[This will autofill]","Over/Within" &amp;CHAR(10) &amp;"[This will autofill]",_xlfn._xlws.FILTER(Tables!M:M,(Tables!K:K='Risk Assessment'!B225)*(Tables!L:L='Risk Assessment'!G226))),"Over/Within" &amp;CHAR(10) &amp;"[This will autofill]")</f>
        <v>Over/Within
[This will autofill]</v>
      </c>
      <c r="H227" s="19"/>
      <c r="I227" s="19"/>
      <c r="J227" s="22"/>
    </row>
    <row r="228" spans="1:10" customFormat="1" ht="60.75" customHeight="1" thickBot="1" x14ac:dyDescent="0.3">
      <c r="A228" s="2">
        <v>46</v>
      </c>
      <c r="B228" s="4" t="s">
        <v>5</v>
      </c>
      <c r="C228" s="4" t="s">
        <v>6</v>
      </c>
      <c r="D228" s="3" t="s">
        <v>7</v>
      </c>
      <c r="E228" s="3" t="s">
        <v>8</v>
      </c>
      <c r="F228" s="3" t="s">
        <v>9</v>
      </c>
      <c r="G228" s="3" t="s">
        <v>10</v>
      </c>
      <c r="H228" s="11" t="s">
        <v>11</v>
      </c>
      <c r="I228" s="11" t="s">
        <v>12</v>
      </c>
      <c r="J228" s="11" t="s">
        <v>13</v>
      </c>
    </row>
    <row r="229" spans="1:10" customFormat="1" ht="48" customHeight="1" thickBot="1" x14ac:dyDescent="0.3">
      <c r="A229" s="15"/>
      <c r="B229" s="5" t="s">
        <v>253</v>
      </c>
      <c r="C229" s="17"/>
      <c r="D229" s="17"/>
      <c r="E229" s="17"/>
      <c r="F229" s="20"/>
      <c r="G229" s="29" t="s">
        <v>15</v>
      </c>
      <c r="H229" s="17"/>
      <c r="I229" s="17"/>
      <c r="J229" s="20"/>
    </row>
    <row r="230" spans="1:10" customFormat="1" ht="48" customHeight="1" thickBot="1" x14ac:dyDescent="0.3">
      <c r="A230" s="6"/>
      <c r="B230" s="7" t="s">
        <v>14</v>
      </c>
      <c r="C230" s="18"/>
      <c r="D230" s="18"/>
      <c r="E230" s="18"/>
      <c r="F230" s="21"/>
      <c r="G230" s="29" t="s">
        <v>17</v>
      </c>
      <c r="H230" s="18"/>
      <c r="I230" s="18"/>
      <c r="J230" s="21"/>
    </row>
    <row r="231" spans="1:10" customFormat="1" ht="48" customHeight="1" thickBot="1" x14ac:dyDescent="0.3">
      <c r="A231" s="6"/>
      <c r="B231" s="7" t="s">
        <v>16</v>
      </c>
      <c r="C231" s="18"/>
      <c r="D231" s="18"/>
      <c r="E231" s="18"/>
      <c r="F231" s="21"/>
      <c r="G231" s="30" t="str" cm="1">
        <f t="array" ref="G231">IFERROR(_xlfn._xlws.FILTER(Tables!I:I,(Tables!G:G='Risk Assessment'!G229)*(Tables!H:H='Risk Assessment'!G230)),"Risk Rating" &amp;CHAR(10) &amp;"[This will autofill]")</f>
        <v>Risk Rating
[This will autofill]</v>
      </c>
      <c r="H231" s="18"/>
      <c r="I231" s="18"/>
      <c r="J231" s="21"/>
    </row>
    <row r="232" spans="1:10" customFormat="1" ht="48" customHeight="1" thickBot="1" x14ac:dyDescent="0.3">
      <c r="A232" s="8"/>
      <c r="B232" s="9" t="s">
        <v>18</v>
      </c>
      <c r="C232" s="19"/>
      <c r="D232" s="19"/>
      <c r="E232" s="19"/>
      <c r="F232" s="22"/>
      <c r="G232" s="10" t="str" cm="1">
        <f t="array" ref="G232">IFERROR(IF(G231="Risk Rating" &amp;CHAR(10) &amp;"[This will autofill]","Over/Within" &amp;CHAR(10) &amp;"[This will autofill]",_xlfn._xlws.FILTER(Tables!M:M,(Tables!K:K='Risk Assessment'!B230)*(Tables!L:L='Risk Assessment'!G231))),"Over/Within" &amp;CHAR(10) &amp;"[This will autofill]")</f>
        <v>Over/Within
[This will autofill]</v>
      </c>
      <c r="H232" s="19"/>
      <c r="I232" s="19"/>
      <c r="J232" s="22"/>
    </row>
    <row r="233" spans="1:10" customFormat="1" ht="60.75" customHeight="1" thickBot="1" x14ac:dyDescent="0.3">
      <c r="A233" s="2">
        <v>47</v>
      </c>
      <c r="B233" s="4" t="s">
        <v>5</v>
      </c>
      <c r="C233" s="4" t="s">
        <v>6</v>
      </c>
      <c r="D233" s="3" t="s">
        <v>7</v>
      </c>
      <c r="E233" s="3" t="s">
        <v>8</v>
      </c>
      <c r="F233" s="3" t="s">
        <v>9</v>
      </c>
      <c r="G233" s="3" t="s">
        <v>10</v>
      </c>
      <c r="H233" s="11" t="s">
        <v>11</v>
      </c>
      <c r="I233" s="11" t="s">
        <v>12</v>
      </c>
      <c r="J233" s="11" t="s">
        <v>13</v>
      </c>
    </row>
    <row r="234" spans="1:10" customFormat="1" ht="48" customHeight="1" thickBot="1" x14ac:dyDescent="0.3">
      <c r="A234" s="15"/>
      <c r="B234" s="5" t="s">
        <v>253</v>
      </c>
      <c r="C234" s="17"/>
      <c r="D234" s="17"/>
      <c r="E234" s="17"/>
      <c r="F234" s="20"/>
      <c r="G234" s="29" t="s">
        <v>15</v>
      </c>
      <c r="H234" s="17"/>
      <c r="I234" s="17"/>
      <c r="J234" s="20"/>
    </row>
    <row r="235" spans="1:10" customFormat="1" ht="48" customHeight="1" thickBot="1" x14ac:dyDescent="0.3">
      <c r="A235" s="6"/>
      <c r="B235" s="7" t="s">
        <v>14</v>
      </c>
      <c r="C235" s="18"/>
      <c r="D235" s="18"/>
      <c r="E235" s="18"/>
      <c r="F235" s="21"/>
      <c r="G235" s="29" t="s">
        <v>17</v>
      </c>
      <c r="H235" s="18"/>
      <c r="I235" s="18"/>
      <c r="J235" s="21"/>
    </row>
    <row r="236" spans="1:10" customFormat="1" ht="48" customHeight="1" thickBot="1" x14ac:dyDescent="0.3">
      <c r="A236" s="6"/>
      <c r="B236" s="7" t="s">
        <v>16</v>
      </c>
      <c r="C236" s="18"/>
      <c r="D236" s="18"/>
      <c r="E236" s="18"/>
      <c r="F236" s="21"/>
      <c r="G236" s="30" t="str" cm="1">
        <f t="array" ref="G236">IFERROR(_xlfn._xlws.FILTER(Tables!I:I,(Tables!G:G='Risk Assessment'!G234)*(Tables!H:H='Risk Assessment'!G235)),"Risk Rating" &amp;CHAR(10) &amp;"[This will autofill]")</f>
        <v>Risk Rating
[This will autofill]</v>
      </c>
      <c r="H236" s="18"/>
      <c r="I236" s="18"/>
      <c r="J236" s="21"/>
    </row>
    <row r="237" spans="1:10" customFormat="1" ht="48" customHeight="1" thickBot="1" x14ac:dyDescent="0.3">
      <c r="A237" s="8"/>
      <c r="B237" s="9" t="s">
        <v>18</v>
      </c>
      <c r="C237" s="19"/>
      <c r="D237" s="19"/>
      <c r="E237" s="19"/>
      <c r="F237" s="22"/>
      <c r="G237" s="10" t="str" cm="1">
        <f t="array" ref="G237">IFERROR(IF(G236="Risk Rating" &amp;CHAR(10) &amp;"[This will autofill]","Over/Within" &amp;CHAR(10) &amp;"[This will autofill]",_xlfn._xlws.FILTER(Tables!M:M,(Tables!K:K='Risk Assessment'!B235)*(Tables!L:L='Risk Assessment'!G236))),"Over/Within" &amp;CHAR(10) &amp;"[This will autofill]")</f>
        <v>Over/Within
[This will autofill]</v>
      </c>
      <c r="H237" s="19"/>
      <c r="I237" s="19"/>
      <c r="J237" s="22"/>
    </row>
    <row r="238" spans="1:10" customFormat="1" ht="60.75" customHeight="1" thickBot="1" x14ac:dyDescent="0.3">
      <c r="A238" s="2">
        <v>48</v>
      </c>
      <c r="B238" s="4" t="s">
        <v>5</v>
      </c>
      <c r="C238" s="4" t="s">
        <v>6</v>
      </c>
      <c r="D238" s="3" t="s">
        <v>7</v>
      </c>
      <c r="E238" s="3" t="s">
        <v>8</v>
      </c>
      <c r="F238" s="3" t="s">
        <v>9</v>
      </c>
      <c r="G238" s="3" t="s">
        <v>10</v>
      </c>
      <c r="H238" s="11" t="s">
        <v>11</v>
      </c>
      <c r="I238" s="11" t="s">
        <v>12</v>
      </c>
      <c r="J238" s="11" t="s">
        <v>13</v>
      </c>
    </row>
    <row r="239" spans="1:10" customFormat="1" ht="48" customHeight="1" thickBot="1" x14ac:dyDescent="0.3">
      <c r="A239" s="15"/>
      <c r="B239" s="5" t="s">
        <v>253</v>
      </c>
      <c r="C239" s="17"/>
      <c r="D239" s="17"/>
      <c r="E239" s="17"/>
      <c r="F239" s="20"/>
      <c r="G239" s="29" t="s">
        <v>15</v>
      </c>
      <c r="H239" s="17"/>
      <c r="I239" s="17"/>
      <c r="J239" s="20"/>
    </row>
    <row r="240" spans="1:10" customFormat="1" ht="48" customHeight="1" thickBot="1" x14ac:dyDescent="0.3">
      <c r="A240" s="6"/>
      <c r="B240" s="7" t="s">
        <v>14</v>
      </c>
      <c r="C240" s="18"/>
      <c r="D240" s="18"/>
      <c r="E240" s="18"/>
      <c r="F240" s="21"/>
      <c r="G240" s="29" t="s">
        <v>17</v>
      </c>
      <c r="H240" s="18"/>
      <c r="I240" s="18"/>
      <c r="J240" s="21"/>
    </row>
    <row r="241" spans="1:10" customFormat="1" ht="48" customHeight="1" thickBot="1" x14ac:dyDescent="0.3">
      <c r="A241" s="6"/>
      <c r="B241" s="7" t="s">
        <v>16</v>
      </c>
      <c r="C241" s="18"/>
      <c r="D241" s="18"/>
      <c r="E241" s="18"/>
      <c r="F241" s="21"/>
      <c r="G241" s="30" t="str" cm="1">
        <f t="array" ref="G241">IFERROR(_xlfn._xlws.FILTER(Tables!I:I,(Tables!G:G='Risk Assessment'!G239)*(Tables!H:H='Risk Assessment'!G240)),"Risk Rating" &amp;CHAR(10) &amp;"[This will autofill]")</f>
        <v>Risk Rating
[This will autofill]</v>
      </c>
      <c r="H241" s="18"/>
      <c r="I241" s="18"/>
      <c r="J241" s="21"/>
    </row>
    <row r="242" spans="1:10" customFormat="1" ht="48" customHeight="1" thickBot="1" x14ac:dyDescent="0.3">
      <c r="A242" s="8"/>
      <c r="B242" s="9" t="s">
        <v>18</v>
      </c>
      <c r="C242" s="19"/>
      <c r="D242" s="19"/>
      <c r="E242" s="19"/>
      <c r="F242" s="22"/>
      <c r="G242" s="10" t="str" cm="1">
        <f t="array" ref="G242">IFERROR(IF(G241="Risk Rating" &amp;CHAR(10) &amp;"[This will autofill]","Over/Within" &amp;CHAR(10) &amp;"[This will autofill]",_xlfn._xlws.FILTER(Tables!M:M,(Tables!K:K='Risk Assessment'!B240)*(Tables!L:L='Risk Assessment'!G241))),"Over/Within" &amp;CHAR(10) &amp;"[This will autofill]")</f>
        <v>Over/Within
[This will autofill]</v>
      </c>
      <c r="H242" s="19"/>
      <c r="I242" s="19"/>
      <c r="J242" s="22"/>
    </row>
    <row r="243" spans="1:10" customFormat="1" ht="60.75" customHeight="1" thickBot="1" x14ac:dyDescent="0.3">
      <c r="A243" s="2">
        <v>49</v>
      </c>
      <c r="B243" s="4" t="s">
        <v>5</v>
      </c>
      <c r="C243" s="4" t="s">
        <v>6</v>
      </c>
      <c r="D243" s="3" t="s">
        <v>7</v>
      </c>
      <c r="E243" s="3" t="s">
        <v>8</v>
      </c>
      <c r="F243" s="3" t="s">
        <v>9</v>
      </c>
      <c r="G243" s="3" t="s">
        <v>10</v>
      </c>
      <c r="H243" s="11" t="s">
        <v>11</v>
      </c>
      <c r="I243" s="11" t="s">
        <v>12</v>
      </c>
      <c r="J243" s="11" t="s">
        <v>13</v>
      </c>
    </row>
    <row r="244" spans="1:10" customFormat="1" ht="48" customHeight="1" thickBot="1" x14ac:dyDescent="0.3">
      <c r="A244" s="15"/>
      <c r="B244" s="5" t="s">
        <v>253</v>
      </c>
      <c r="C244" s="17"/>
      <c r="D244" s="17"/>
      <c r="E244" s="17"/>
      <c r="F244" s="20"/>
      <c r="G244" s="29" t="s">
        <v>15</v>
      </c>
      <c r="H244" s="17"/>
      <c r="I244" s="17"/>
      <c r="J244" s="20"/>
    </row>
    <row r="245" spans="1:10" customFormat="1" ht="48" customHeight="1" thickBot="1" x14ac:dyDescent="0.3">
      <c r="A245" s="6"/>
      <c r="B245" s="7" t="s">
        <v>14</v>
      </c>
      <c r="C245" s="18"/>
      <c r="D245" s="18"/>
      <c r="E245" s="18"/>
      <c r="F245" s="21"/>
      <c r="G245" s="29" t="s">
        <v>17</v>
      </c>
      <c r="H245" s="18"/>
      <c r="I245" s="18"/>
      <c r="J245" s="21"/>
    </row>
    <row r="246" spans="1:10" customFormat="1" ht="48" customHeight="1" thickBot="1" x14ac:dyDescent="0.3">
      <c r="A246" s="6"/>
      <c r="B246" s="7" t="s">
        <v>16</v>
      </c>
      <c r="C246" s="18"/>
      <c r="D246" s="18"/>
      <c r="E246" s="18"/>
      <c r="F246" s="21"/>
      <c r="G246" s="30" t="str" cm="1">
        <f t="array" ref="G246">IFERROR(_xlfn._xlws.FILTER(Tables!I:I,(Tables!G:G='Risk Assessment'!G244)*(Tables!H:H='Risk Assessment'!G245)),"Risk Rating" &amp;CHAR(10) &amp;"[This will autofill]")</f>
        <v>Risk Rating
[This will autofill]</v>
      </c>
      <c r="H246" s="18"/>
      <c r="I246" s="18"/>
      <c r="J246" s="21"/>
    </row>
    <row r="247" spans="1:10" customFormat="1" ht="48" customHeight="1" thickBot="1" x14ac:dyDescent="0.3">
      <c r="A247" s="8"/>
      <c r="B247" s="9" t="s">
        <v>18</v>
      </c>
      <c r="C247" s="19"/>
      <c r="D247" s="19"/>
      <c r="E247" s="19"/>
      <c r="F247" s="22"/>
      <c r="G247" s="10" t="str" cm="1">
        <f t="array" ref="G247">IFERROR(IF(G246="Risk Rating" &amp;CHAR(10) &amp;"[This will autofill]","Over/Within" &amp;CHAR(10) &amp;"[This will autofill]",_xlfn._xlws.FILTER(Tables!M:M,(Tables!K:K='Risk Assessment'!B245)*(Tables!L:L='Risk Assessment'!G246))),"Over/Within" &amp;CHAR(10) &amp;"[This will autofill]")</f>
        <v>Over/Within
[This will autofill]</v>
      </c>
      <c r="H247" s="19"/>
      <c r="I247" s="19"/>
      <c r="J247" s="22"/>
    </row>
    <row r="248" spans="1:10" customFormat="1" ht="60.75" customHeight="1" thickBot="1" x14ac:dyDescent="0.3">
      <c r="A248" s="2">
        <v>50</v>
      </c>
      <c r="B248" s="4" t="s">
        <v>5</v>
      </c>
      <c r="C248" s="4" t="s">
        <v>6</v>
      </c>
      <c r="D248" s="3" t="s">
        <v>7</v>
      </c>
      <c r="E248" s="3" t="s">
        <v>8</v>
      </c>
      <c r="F248" s="3" t="s">
        <v>9</v>
      </c>
      <c r="G248" s="3" t="s">
        <v>10</v>
      </c>
      <c r="H248" s="11" t="s">
        <v>11</v>
      </c>
      <c r="I248" s="11" t="s">
        <v>12</v>
      </c>
      <c r="J248" s="11" t="s">
        <v>13</v>
      </c>
    </row>
    <row r="249" spans="1:10" customFormat="1" ht="48" customHeight="1" thickBot="1" x14ac:dyDescent="0.3">
      <c r="A249" s="15"/>
      <c r="B249" s="5" t="s">
        <v>253</v>
      </c>
      <c r="C249" s="17"/>
      <c r="D249" s="17"/>
      <c r="E249" s="17"/>
      <c r="F249" s="20"/>
      <c r="G249" s="29" t="s">
        <v>15</v>
      </c>
      <c r="H249" s="17"/>
      <c r="I249" s="17"/>
      <c r="J249" s="20"/>
    </row>
    <row r="250" spans="1:10" customFormat="1" ht="48" customHeight="1" thickBot="1" x14ac:dyDescent="0.3">
      <c r="A250" s="6"/>
      <c r="B250" s="7" t="s">
        <v>14</v>
      </c>
      <c r="C250" s="18"/>
      <c r="D250" s="18"/>
      <c r="E250" s="18"/>
      <c r="F250" s="21"/>
      <c r="G250" s="29" t="s">
        <v>17</v>
      </c>
      <c r="H250" s="18"/>
      <c r="I250" s="18"/>
      <c r="J250" s="21"/>
    </row>
    <row r="251" spans="1:10" customFormat="1" ht="48" customHeight="1" thickBot="1" x14ac:dyDescent="0.3">
      <c r="A251" s="6"/>
      <c r="B251" s="7" t="s">
        <v>16</v>
      </c>
      <c r="C251" s="18"/>
      <c r="D251" s="18"/>
      <c r="E251" s="18"/>
      <c r="F251" s="21"/>
      <c r="G251" s="30" t="str" cm="1">
        <f t="array" ref="G251">IFERROR(_xlfn._xlws.FILTER(Tables!I:I,(Tables!G:G='Risk Assessment'!G249)*(Tables!H:H='Risk Assessment'!G250)),"Risk Rating" &amp;CHAR(10) &amp;"[This will autofill]")</f>
        <v>Risk Rating
[This will autofill]</v>
      </c>
      <c r="H251" s="18"/>
      <c r="I251" s="18"/>
      <c r="J251" s="21"/>
    </row>
    <row r="252" spans="1:10" customFormat="1" ht="48" customHeight="1" thickBot="1" x14ac:dyDescent="0.3">
      <c r="A252" s="8"/>
      <c r="B252" s="9" t="s">
        <v>18</v>
      </c>
      <c r="C252" s="19"/>
      <c r="D252" s="19"/>
      <c r="E252" s="19"/>
      <c r="F252" s="22"/>
      <c r="G252" s="10" t="str" cm="1">
        <f t="array" ref="G252">IFERROR(IF(G251="Risk Rating" &amp;CHAR(10) &amp;"[This will autofill]","Over/Within" &amp;CHAR(10) &amp;"[This will autofill]",_xlfn._xlws.FILTER(Tables!M:M,(Tables!K:K='Risk Assessment'!B250)*(Tables!L:L='Risk Assessment'!G251))),"Over/Within" &amp;CHAR(10) &amp;"[This will autofill]")</f>
        <v>Over/Within
[This will autofill]</v>
      </c>
      <c r="H252" s="19"/>
      <c r="I252" s="19"/>
      <c r="J252" s="22"/>
    </row>
  </sheetData>
  <sheetProtection algorithmName="SHA-512" hashValue="OIxhDhOmVDugUxNZAtnqGYpA2ET1bFpNaHNIA84rlNSTXuQJ1piUDSIUvDYS2ZDSnCWDRrYl7/nP/dZPTbQ1aA==" saltValue="Ev7Ysv4mUtiWHNK/HK6QUw==" spinCount="100000" sheet="1" formatCells="0" formatColumns="0" formatRows="0" insertColumns="0" insertRows="0" insertHyperlinks="0" deleteColumns="0" deleteRows="0" selectLockedCells="1" sort="0" autoFilter="0" pivotTables="0"/>
  <mergeCells count="354">
    <mergeCell ref="I244:I247"/>
    <mergeCell ref="J244:J247"/>
    <mergeCell ref="C249:C252"/>
    <mergeCell ref="D249:D252"/>
    <mergeCell ref="E249:E252"/>
    <mergeCell ref="F249:F252"/>
    <mergeCell ref="H249:H252"/>
    <mergeCell ref="I249:I252"/>
    <mergeCell ref="J249:J252"/>
    <mergeCell ref="C244:C247"/>
    <mergeCell ref="D244:D247"/>
    <mergeCell ref="E244:E247"/>
    <mergeCell ref="F244:F247"/>
    <mergeCell ref="H244:H247"/>
    <mergeCell ref="I234:I237"/>
    <mergeCell ref="J234:J237"/>
    <mergeCell ref="C239:C242"/>
    <mergeCell ref="D239:D242"/>
    <mergeCell ref="E239:E242"/>
    <mergeCell ref="F239:F242"/>
    <mergeCell ref="H239:H242"/>
    <mergeCell ref="I239:I242"/>
    <mergeCell ref="J239:J242"/>
    <mergeCell ref="C234:C237"/>
    <mergeCell ref="D234:D237"/>
    <mergeCell ref="E234:E237"/>
    <mergeCell ref="F234:F237"/>
    <mergeCell ref="H234:H237"/>
    <mergeCell ref="I224:I227"/>
    <mergeCell ref="J224:J227"/>
    <mergeCell ref="C229:C232"/>
    <mergeCell ref="D229:D232"/>
    <mergeCell ref="E229:E232"/>
    <mergeCell ref="F229:F232"/>
    <mergeCell ref="H229:H232"/>
    <mergeCell ref="I229:I232"/>
    <mergeCell ref="J229:J232"/>
    <mergeCell ref="C224:C227"/>
    <mergeCell ref="D224:D227"/>
    <mergeCell ref="E224:E227"/>
    <mergeCell ref="F224:F227"/>
    <mergeCell ref="H224:H227"/>
    <mergeCell ref="I214:I217"/>
    <mergeCell ref="J214:J217"/>
    <mergeCell ref="C219:C222"/>
    <mergeCell ref="D219:D222"/>
    <mergeCell ref="E219:E222"/>
    <mergeCell ref="F219:F222"/>
    <mergeCell ref="H219:H222"/>
    <mergeCell ref="I219:I222"/>
    <mergeCell ref="J219:J222"/>
    <mergeCell ref="C214:C217"/>
    <mergeCell ref="D214:D217"/>
    <mergeCell ref="E214:E217"/>
    <mergeCell ref="F214:F217"/>
    <mergeCell ref="H214:H217"/>
    <mergeCell ref="I204:I207"/>
    <mergeCell ref="J204:J207"/>
    <mergeCell ref="C209:C212"/>
    <mergeCell ref="D209:D212"/>
    <mergeCell ref="E209:E212"/>
    <mergeCell ref="F209:F212"/>
    <mergeCell ref="H209:H212"/>
    <mergeCell ref="I209:I212"/>
    <mergeCell ref="J209:J212"/>
    <mergeCell ref="C204:C207"/>
    <mergeCell ref="D204:D207"/>
    <mergeCell ref="E204:E207"/>
    <mergeCell ref="F204:F207"/>
    <mergeCell ref="H204:H207"/>
    <mergeCell ref="I194:I197"/>
    <mergeCell ref="J194:J197"/>
    <mergeCell ref="C199:C202"/>
    <mergeCell ref="D199:D202"/>
    <mergeCell ref="E199:E202"/>
    <mergeCell ref="F199:F202"/>
    <mergeCell ref="H199:H202"/>
    <mergeCell ref="I199:I202"/>
    <mergeCell ref="J199:J202"/>
    <mergeCell ref="C194:C197"/>
    <mergeCell ref="D194:D197"/>
    <mergeCell ref="E194:E197"/>
    <mergeCell ref="F194:F197"/>
    <mergeCell ref="H194:H197"/>
    <mergeCell ref="I184:I187"/>
    <mergeCell ref="J184:J187"/>
    <mergeCell ref="C189:C192"/>
    <mergeCell ref="D189:D192"/>
    <mergeCell ref="E189:E192"/>
    <mergeCell ref="F189:F192"/>
    <mergeCell ref="H189:H192"/>
    <mergeCell ref="I189:I192"/>
    <mergeCell ref="J189:J192"/>
    <mergeCell ref="C184:C187"/>
    <mergeCell ref="D184:D187"/>
    <mergeCell ref="E184:E187"/>
    <mergeCell ref="F184:F187"/>
    <mergeCell ref="H184:H187"/>
    <mergeCell ref="I174:I177"/>
    <mergeCell ref="J174:J177"/>
    <mergeCell ref="C179:C182"/>
    <mergeCell ref="D179:D182"/>
    <mergeCell ref="E179:E182"/>
    <mergeCell ref="F179:F182"/>
    <mergeCell ref="H179:H182"/>
    <mergeCell ref="I179:I182"/>
    <mergeCell ref="J179:J182"/>
    <mergeCell ref="C174:C177"/>
    <mergeCell ref="D174:D177"/>
    <mergeCell ref="E174:E177"/>
    <mergeCell ref="F174:F177"/>
    <mergeCell ref="H174:H177"/>
    <mergeCell ref="I164:I167"/>
    <mergeCell ref="J164:J167"/>
    <mergeCell ref="C169:C172"/>
    <mergeCell ref="D169:D172"/>
    <mergeCell ref="E169:E172"/>
    <mergeCell ref="F169:F172"/>
    <mergeCell ref="H169:H172"/>
    <mergeCell ref="I169:I172"/>
    <mergeCell ref="J169:J172"/>
    <mergeCell ref="C164:C167"/>
    <mergeCell ref="D164:D167"/>
    <mergeCell ref="E164:E167"/>
    <mergeCell ref="F164:F167"/>
    <mergeCell ref="H164:H167"/>
    <mergeCell ref="I154:I157"/>
    <mergeCell ref="J154:J157"/>
    <mergeCell ref="C159:C162"/>
    <mergeCell ref="D159:D162"/>
    <mergeCell ref="E159:E162"/>
    <mergeCell ref="F159:F162"/>
    <mergeCell ref="H159:H162"/>
    <mergeCell ref="I159:I162"/>
    <mergeCell ref="J159:J162"/>
    <mergeCell ref="C154:C157"/>
    <mergeCell ref="D154:D157"/>
    <mergeCell ref="E154:E157"/>
    <mergeCell ref="F154:F157"/>
    <mergeCell ref="H154:H157"/>
    <mergeCell ref="I144:I147"/>
    <mergeCell ref="J144:J147"/>
    <mergeCell ref="C149:C152"/>
    <mergeCell ref="D149:D152"/>
    <mergeCell ref="E149:E152"/>
    <mergeCell ref="F149:F152"/>
    <mergeCell ref="H149:H152"/>
    <mergeCell ref="I149:I152"/>
    <mergeCell ref="J149:J152"/>
    <mergeCell ref="C144:C147"/>
    <mergeCell ref="D144:D147"/>
    <mergeCell ref="E144:E147"/>
    <mergeCell ref="F144:F147"/>
    <mergeCell ref="H144:H147"/>
    <mergeCell ref="I134:I137"/>
    <mergeCell ref="J134:J137"/>
    <mergeCell ref="C139:C142"/>
    <mergeCell ref="D139:D142"/>
    <mergeCell ref="E139:E142"/>
    <mergeCell ref="F139:F142"/>
    <mergeCell ref="H139:H142"/>
    <mergeCell ref="I139:I142"/>
    <mergeCell ref="J139:J142"/>
    <mergeCell ref="C134:C137"/>
    <mergeCell ref="D134:D137"/>
    <mergeCell ref="E134:E137"/>
    <mergeCell ref="F134:F137"/>
    <mergeCell ref="H134:H137"/>
    <mergeCell ref="I124:I127"/>
    <mergeCell ref="J124:J127"/>
    <mergeCell ref="C129:C132"/>
    <mergeCell ref="D129:D132"/>
    <mergeCell ref="E129:E132"/>
    <mergeCell ref="F129:F132"/>
    <mergeCell ref="H129:H132"/>
    <mergeCell ref="I129:I132"/>
    <mergeCell ref="J129:J132"/>
    <mergeCell ref="C124:C127"/>
    <mergeCell ref="D124:D127"/>
    <mergeCell ref="E124:E127"/>
    <mergeCell ref="F124:F127"/>
    <mergeCell ref="H124:H127"/>
    <mergeCell ref="I114:I117"/>
    <mergeCell ref="J114:J117"/>
    <mergeCell ref="C119:C122"/>
    <mergeCell ref="D119:D122"/>
    <mergeCell ref="E119:E122"/>
    <mergeCell ref="F119:F122"/>
    <mergeCell ref="H119:H122"/>
    <mergeCell ref="I119:I122"/>
    <mergeCell ref="J119:J122"/>
    <mergeCell ref="C114:C117"/>
    <mergeCell ref="D114:D117"/>
    <mergeCell ref="E114:E117"/>
    <mergeCell ref="F114:F117"/>
    <mergeCell ref="H114:H117"/>
    <mergeCell ref="I104:I107"/>
    <mergeCell ref="J104:J107"/>
    <mergeCell ref="C109:C112"/>
    <mergeCell ref="D109:D112"/>
    <mergeCell ref="E109:E112"/>
    <mergeCell ref="F109:F112"/>
    <mergeCell ref="H109:H112"/>
    <mergeCell ref="I109:I112"/>
    <mergeCell ref="J109:J112"/>
    <mergeCell ref="C104:C107"/>
    <mergeCell ref="D104:D107"/>
    <mergeCell ref="E104:E107"/>
    <mergeCell ref="F104:F107"/>
    <mergeCell ref="H104:H107"/>
    <mergeCell ref="I94:I97"/>
    <mergeCell ref="J94:J97"/>
    <mergeCell ref="C99:C102"/>
    <mergeCell ref="D99:D102"/>
    <mergeCell ref="E99:E102"/>
    <mergeCell ref="F99:F102"/>
    <mergeCell ref="H99:H102"/>
    <mergeCell ref="I99:I102"/>
    <mergeCell ref="J99:J102"/>
    <mergeCell ref="C94:C97"/>
    <mergeCell ref="D94:D97"/>
    <mergeCell ref="E94:E97"/>
    <mergeCell ref="F94:F97"/>
    <mergeCell ref="H94:H97"/>
    <mergeCell ref="I84:I87"/>
    <mergeCell ref="J84:J87"/>
    <mergeCell ref="C89:C92"/>
    <mergeCell ref="D89:D92"/>
    <mergeCell ref="E89:E92"/>
    <mergeCell ref="F89:F92"/>
    <mergeCell ref="H89:H92"/>
    <mergeCell ref="I89:I92"/>
    <mergeCell ref="J89:J92"/>
    <mergeCell ref="C84:C87"/>
    <mergeCell ref="D84:D87"/>
    <mergeCell ref="E84:E87"/>
    <mergeCell ref="F84:F87"/>
    <mergeCell ref="H84:H87"/>
    <mergeCell ref="I74:I77"/>
    <mergeCell ref="J74:J77"/>
    <mergeCell ref="C79:C82"/>
    <mergeCell ref="D79:D82"/>
    <mergeCell ref="E79:E82"/>
    <mergeCell ref="F79:F82"/>
    <mergeCell ref="H79:H82"/>
    <mergeCell ref="I79:I82"/>
    <mergeCell ref="J79:J82"/>
    <mergeCell ref="C74:C77"/>
    <mergeCell ref="D74:D77"/>
    <mergeCell ref="E74:E77"/>
    <mergeCell ref="F74:F77"/>
    <mergeCell ref="H74:H77"/>
    <mergeCell ref="I64:I67"/>
    <mergeCell ref="J64:J67"/>
    <mergeCell ref="C69:C72"/>
    <mergeCell ref="D69:D72"/>
    <mergeCell ref="E69:E72"/>
    <mergeCell ref="F69:F72"/>
    <mergeCell ref="H69:H72"/>
    <mergeCell ref="I69:I72"/>
    <mergeCell ref="J69:J72"/>
    <mergeCell ref="C64:C67"/>
    <mergeCell ref="D64:D67"/>
    <mergeCell ref="E64:E67"/>
    <mergeCell ref="F64:F67"/>
    <mergeCell ref="H64:H67"/>
    <mergeCell ref="I54:I57"/>
    <mergeCell ref="J54:J57"/>
    <mergeCell ref="C59:C62"/>
    <mergeCell ref="D59:D62"/>
    <mergeCell ref="E59:E62"/>
    <mergeCell ref="F59:F62"/>
    <mergeCell ref="H59:H62"/>
    <mergeCell ref="I59:I62"/>
    <mergeCell ref="J59:J62"/>
    <mergeCell ref="C54:C57"/>
    <mergeCell ref="D54:D57"/>
    <mergeCell ref="E54:E57"/>
    <mergeCell ref="F54:F57"/>
    <mergeCell ref="H54:H57"/>
    <mergeCell ref="A1:J1"/>
    <mergeCell ref="H2:J2"/>
    <mergeCell ref="D2:G2"/>
    <mergeCell ref="B2:C2"/>
    <mergeCell ref="C4:C7"/>
    <mergeCell ref="D4:D7"/>
    <mergeCell ref="E4:E7"/>
    <mergeCell ref="F4:F7"/>
    <mergeCell ref="H4:H7"/>
    <mergeCell ref="I4:I7"/>
    <mergeCell ref="J4:J7"/>
    <mergeCell ref="E49:E52"/>
    <mergeCell ref="F49:F52"/>
    <mergeCell ref="C34:C37"/>
    <mergeCell ref="D34:D37"/>
    <mergeCell ref="E34:E37"/>
    <mergeCell ref="F34:F37"/>
    <mergeCell ref="C49:C52"/>
    <mergeCell ref="D49:D52"/>
    <mergeCell ref="C39:C42"/>
    <mergeCell ref="D39:D42"/>
    <mergeCell ref="E39:E42"/>
    <mergeCell ref="F39:F42"/>
    <mergeCell ref="C44:C47"/>
    <mergeCell ref="D44:D47"/>
    <mergeCell ref="E44:E47"/>
    <mergeCell ref="F44:F47"/>
    <mergeCell ref="C29:C32"/>
    <mergeCell ref="D29:D32"/>
    <mergeCell ref="E29:E32"/>
    <mergeCell ref="F29:F32"/>
    <mergeCell ref="C24:C27"/>
    <mergeCell ref="D24:D27"/>
    <mergeCell ref="E24:E27"/>
    <mergeCell ref="F24:F27"/>
    <mergeCell ref="C19:C22"/>
    <mergeCell ref="D19:D22"/>
    <mergeCell ref="E19:E22"/>
    <mergeCell ref="F19:F22"/>
    <mergeCell ref="C14:C17"/>
    <mergeCell ref="D14:D17"/>
    <mergeCell ref="E14:E17"/>
    <mergeCell ref="F14:F17"/>
    <mergeCell ref="C9:C12"/>
    <mergeCell ref="D9:D12"/>
    <mergeCell ref="E9:E12"/>
    <mergeCell ref="F9:F12"/>
    <mergeCell ref="H9:H12"/>
    <mergeCell ref="I9:I12"/>
    <mergeCell ref="J9:J12"/>
    <mergeCell ref="H14:H17"/>
    <mergeCell ref="I14:I17"/>
    <mergeCell ref="J14:J17"/>
    <mergeCell ref="H19:H22"/>
    <mergeCell ref="I19:I22"/>
    <mergeCell ref="J19:J22"/>
    <mergeCell ref="H24:H27"/>
    <mergeCell ref="I24:I27"/>
    <mergeCell ref="J24:J27"/>
    <mergeCell ref="H49:H52"/>
    <mergeCell ref="I49:I52"/>
    <mergeCell ref="J49:J52"/>
    <mergeCell ref="H29:H32"/>
    <mergeCell ref="I29:I32"/>
    <mergeCell ref="J29:J32"/>
    <mergeCell ref="H34:H37"/>
    <mergeCell ref="I34:I37"/>
    <mergeCell ref="J34:J37"/>
    <mergeCell ref="I44:I47"/>
    <mergeCell ref="J44:J47"/>
    <mergeCell ref="H39:H42"/>
    <mergeCell ref="I39:I42"/>
    <mergeCell ref="J39:J42"/>
    <mergeCell ref="H44:H47"/>
  </mergeCells>
  <conditionalFormatting sqref="G1:G252">
    <cfRule type="cellIs" dxfId="13" priority="1" operator="equal">
      <formula>"Low [0.03]"</formula>
    </cfRule>
    <cfRule type="cellIs" dxfId="12" priority="2" operator="equal">
      <formula>"Low [0.09]"</formula>
    </cfRule>
    <cfRule type="cellIs" dxfId="11" priority="3" operator="equal">
      <formula>"Low [0.1]"</formula>
    </cfRule>
    <cfRule type="cellIs" dxfId="10" priority="4" operator="equal">
      <formula>"Low [0.3]"</formula>
    </cfRule>
    <cfRule type="cellIs" dxfId="9" priority="5" operator="equal">
      <formula>"Medium [0.9]"</formula>
    </cfRule>
    <cfRule type="cellIs" dxfId="8" priority="6" operator="equal">
      <formula>"Medium [1]"</formula>
    </cfRule>
    <cfRule type="cellIs" dxfId="7" priority="7" operator="equal">
      <formula>"Medium [3]"</formula>
    </cfRule>
    <cfRule type="cellIs" dxfId="6" priority="8" operator="equal">
      <formula>"Medium [9]"</formula>
    </cfRule>
    <cfRule type="cellIs" dxfId="5" priority="9" operator="equal">
      <formula>"Medium [10]"</formula>
    </cfRule>
    <cfRule type="cellIs" dxfId="4" priority="10" operator="equal">
      <formula>"High [30]"</formula>
    </cfRule>
    <cfRule type="cellIs" dxfId="3" priority="11" operator="equal">
      <formula>"High [90]"</formula>
    </cfRule>
    <cfRule type="cellIs" dxfId="2" priority="22" operator="equal">
      <formula>"High [100]"</formula>
    </cfRule>
    <cfRule type="cellIs" dxfId="1" priority="133" operator="equal">
      <formula>"Within"</formula>
    </cfRule>
    <cfRule type="cellIs" dxfId="0" priority="134" operator="equal">
      <formula>"Over"</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5">
        <x14:dataValidation type="list" allowBlank="1" showInputMessage="1" showErrorMessage="1" xr:uid="{D7C69EE7-728C-4D5F-86AB-000DFBA76A6F}">
          <x14:formula1>
            <xm:f>Tables!$B$2:$B$12</xm:f>
          </x14:formula1>
          <xm:sqref>B5 B10 B45 B40 B35 B30 B25 B20 B15 B50 B55 B60 B95 B90 B85 B80 B75 B70 B65 B100 B105 B110 B145 B140 B135 B130 B125 B120 B115 B150 B155 B160 B195 B190 B185 B180 B175 B170 B165 B200 B205 B210 B245 B240 B235 B230 B225 B220 B215 B250</xm:sqref>
        </x14:dataValidation>
        <x14:dataValidation type="list" allowBlank="1" showInputMessage="1" showErrorMessage="1" xr:uid="{7547021A-01A3-4FFD-9EBF-3207D603E491}">
          <x14:formula1>
            <xm:f>Tables!$E$2:$E$7</xm:f>
          </x14:formula1>
          <xm:sqref>G24 G39 G49 G9 G14 G19 G29 G4 G34 G44 G74 G89 G99 G59 G64 G69 G79 G54 G84 G94 G124 G139 G149 G109 G114 G119 G129 G104 G134 G144 G174 G189 G199 G159 G164 G169 G179 G154 G184 G194 G224 G239 G249 G209 G214 G219 G229 G204 G234 G244</xm:sqref>
        </x14:dataValidation>
        <x14:dataValidation type="list" allowBlank="1" showInputMessage="1" showErrorMessage="1" xr:uid="{8AAAFBB4-4AA8-4F28-BFB1-D6E218B2F0EB}">
          <x14:formula1>
            <xm:f>Tables!$F$2:$F$7</xm:f>
          </x14:formula1>
          <xm:sqref>G5 G40 G50 G10 G15 G20 G25 G30 G35 G45 G55 G90 G100 G60 G65 G70 G75 G80 G85 G95 G105 G140 G150 G110 G115 G120 G125 G130 G135 G145 G155 G190 G200 G160 G165 G170 G175 G180 G185 G195 G205 G240 G250 G210 G215 G220 G225 G230 G235 G245</xm:sqref>
        </x14:dataValidation>
        <x14:dataValidation type="list" allowBlank="1" showInputMessage="1" showErrorMessage="1" xr:uid="{AFEC4DAB-0853-4FD8-8261-9DBDBA1CE1A8}">
          <x14:formula1>
            <xm:f>IF(B5="Please Select a Risk Category",'Sub Categories'!$C$1,INDIRECT(SUBSTITUTE(SUBSTITUTE(B5," ","_"),",","")))</xm:f>
          </x14:formula1>
          <xm:sqref>B6 B11 B16 B21 B26 B31 B36 B41 B46 B51 B56 B61 B66 B71 B76 B81 B86 B91 B96 B101 B106 B111 B116 B121 B126 B131 B136 B141 B146 B151 B156 B161 B166 B171 B176 B181 B186 B191 B196 B201 B206 B211 B216 B221 B226 B231 B236 B241 B246 B251</xm:sqref>
        </x14:dataValidation>
        <x14:dataValidation type="list" allowBlank="1" showInputMessage="1" showErrorMessage="1" xr:uid="{00BCA22A-442F-4A25-A754-90DC2C2753C8}">
          <x14:formula1>
            <xm:f>Tables!$D$2:$D$9</xm:f>
          </x14:formula1>
          <xm:sqref>B7</xm:sqref>
        </x14:dataValidation>
        <x14:dataValidation type="list" allowBlank="1" showInputMessage="1" showErrorMessage="1" xr:uid="{3711F964-3B44-4AD8-AAC0-C53A05CF3588}">
          <x14:formula1>
            <xm:f>Tables!$A$1:$A$4</xm:f>
          </x14:formula1>
          <xm:sqref>B4 B9 B14 B19 B24 B29 B34 B39 B44 B49 B54 B59 B64 B69 B74 B79 B84 B89 B94 B99 B104 B109 B114 B119 B124 B129 B134 B139 B144 B149 B154 B159 B164 B169 B174 B179 B184 B189 B194 B199 B204 B209 B214 B219 B224 B229 B234 B239 B244 B249</xm:sqref>
        </x14:dataValidation>
        <x14:dataValidation type="list" allowBlank="1" showInputMessage="1" showErrorMessage="1" xr:uid="{CFB9DBEC-C0B2-4223-ABEE-09B6382A06C5}">
          <x14:formula1>
            <xm:f>Tables!$D$12:$D$19</xm:f>
          </x14:formula1>
          <xm:sqref>B12</xm:sqref>
        </x14:dataValidation>
        <x14:dataValidation type="list" allowBlank="1" showInputMessage="1" showErrorMessage="1" xr:uid="{55E0D08D-D44F-437F-BBC3-374DA8404B51}">
          <x14:formula1>
            <xm:f>Tables!$D$22:$D$29</xm:f>
          </x14:formula1>
          <xm:sqref>B17</xm:sqref>
        </x14:dataValidation>
        <x14:dataValidation type="list" allowBlank="1" showInputMessage="1" showErrorMessage="1" xr:uid="{CC1A6A8A-7984-4280-89C3-72BD9E71FE5F}">
          <x14:formula1>
            <xm:f>Tables!$D$32:$D$39</xm:f>
          </x14:formula1>
          <xm:sqref>B22</xm:sqref>
        </x14:dataValidation>
        <x14:dataValidation type="list" allowBlank="1" showInputMessage="1" showErrorMessage="1" xr:uid="{2F977B8D-B428-4784-A5AF-FF3748CD45E2}">
          <x14:formula1>
            <xm:f>Tables!$D$42:$D$49</xm:f>
          </x14:formula1>
          <xm:sqref>B27</xm:sqref>
        </x14:dataValidation>
        <x14:dataValidation type="list" allowBlank="1" showInputMessage="1" showErrorMessage="1" xr:uid="{19E56299-7C30-4DEE-B72F-45DA51F4A93D}">
          <x14:formula1>
            <xm:f>Tables!$D$52:$D$59</xm:f>
          </x14:formula1>
          <xm:sqref>B32</xm:sqref>
        </x14:dataValidation>
        <x14:dataValidation type="list" allowBlank="1" showInputMessage="1" showErrorMessage="1" xr:uid="{2E4E58BD-761B-4054-AA28-A614F9486DD8}">
          <x14:formula1>
            <xm:f>Tables!$D$62:$D$69</xm:f>
          </x14:formula1>
          <xm:sqref>B37</xm:sqref>
        </x14:dataValidation>
        <x14:dataValidation type="list" allowBlank="1" showInputMessage="1" showErrorMessage="1" xr:uid="{E5E8A12F-D5B0-42BD-8BC9-51459D51D444}">
          <x14:formula1>
            <xm:f>Tables!$D$72:$D$79</xm:f>
          </x14:formula1>
          <xm:sqref>B42</xm:sqref>
        </x14:dataValidation>
        <x14:dataValidation type="list" allowBlank="1" showInputMessage="1" showErrorMessage="1" xr:uid="{828FAD30-B45B-4310-9592-A1FA44500573}">
          <x14:formula1>
            <xm:f>Tables!$D$82:$D$89</xm:f>
          </x14:formula1>
          <xm:sqref>B47</xm:sqref>
        </x14:dataValidation>
        <x14:dataValidation type="list" allowBlank="1" showInputMessage="1" showErrorMessage="1" xr:uid="{891D7E5E-9C0A-47D6-A41B-0AEB2121D3E5}">
          <x14:formula1>
            <xm:f>Tables!$D$92:$D$99</xm:f>
          </x14:formula1>
          <xm:sqref>B52</xm:sqref>
        </x14:dataValidation>
        <x14:dataValidation type="list" allowBlank="1" showInputMessage="1" showErrorMessage="1" xr:uid="{C7AAE5D1-E6C1-4529-A382-5AA1AFF84A73}">
          <x14:formula1>
            <xm:f>Tables!$D$102:$D$109</xm:f>
          </x14:formula1>
          <xm:sqref>B57</xm:sqref>
        </x14:dataValidation>
        <x14:dataValidation type="list" allowBlank="1" showInputMessage="1" showErrorMessage="1" xr:uid="{0D0D0636-B6AB-4C6E-ACA2-8AD579B7FDC8}">
          <x14:formula1>
            <xm:f>Tables!$D$112:$D$119</xm:f>
          </x14:formula1>
          <xm:sqref>B62</xm:sqref>
        </x14:dataValidation>
        <x14:dataValidation type="list" allowBlank="1" showInputMessage="1" showErrorMessage="1" xr:uid="{293A10EC-DB2B-4042-85E2-226E20744BD1}">
          <x14:formula1>
            <xm:f>Tables!$D$122:$D$129</xm:f>
          </x14:formula1>
          <xm:sqref>B67</xm:sqref>
        </x14:dataValidation>
        <x14:dataValidation type="list" allowBlank="1" showInputMessage="1" showErrorMessage="1" xr:uid="{1308797E-D0A8-4289-9CA1-C3620EBB25F7}">
          <x14:formula1>
            <xm:f>Tables!$D$132:$D$139</xm:f>
          </x14:formula1>
          <xm:sqref>B72</xm:sqref>
        </x14:dataValidation>
        <x14:dataValidation type="list" allowBlank="1" showInputMessage="1" showErrorMessage="1" xr:uid="{0B52F82C-F44E-4E71-8637-A3F2A1D617D6}">
          <x14:formula1>
            <xm:f>Tables!$D$142:$D$149</xm:f>
          </x14:formula1>
          <xm:sqref>B77</xm:sqref>
        </x14:dataValidation>
        <x14:dataValidation type="list" allowBlank="1" showInputMessage="1" showErrorMessage="1" xr:uid="{DDD5B5A8-9C5F-4B84-A873-51645B350758}">
          <x14:formula1>
            <xm:f>Tables!$D$152:$D$159</xm:f>
          </x14:formula1>
          <xm:sqref>B82</xm:sqref>
        </x14:dataValidation>
        <x14:dataValidation type="list" allowBlank="1" showInputMessage="1" showErrorMessage="1" xr:uid="{D0679FBF-6426-4CA0-87ED-EFD291EC8648}">
          <x14:formula1>
            <xm:f>Tables!$D$162:$D$169</xm:f>
          </x14:formula1>
          <xm:sqref>B87</xm:sqref>
        </x14:dataValidation>
        <x14:dataValidation type="list" allowBlank="1" showInputMessage="1" showErrorMessage="1" xr:uid="{04A72D12-3E48-46DE-8229-D68DC0CDB161}">
          <x14:formula1>
            <xm:f>Tables!$D$172:$D$179</xm:f>
          </x14:formula1>
          <xm:sqref>B92</xm:sqref>
        </x14:dataValidation>
        <x14:dataValidation type="list" allowBlank="1" showInputMessage="1" showErrorMessage="1" xr:uid="{36DE93FB-ACC9-4EEA-8E19-2FC6DACBB910}">
          <x14:formula1>
            <xm:f>Tables!$D$182:$D$189</xm:f>
          </x14:formula1>
          <xm:sqref>B97</xm:sqref>
        </x14:dataValidation>
        <x14:dataValidation type="list" allowBlank="1" showInputMessage="1" showErrorMessage="1" xr:uid="{A0990103-638A-4751-885D-FD2976C3D8E4}">
          <x14:formula1>
            <xm:f>Tables!$D$192:$D$199</xm:f>
          </x14:formula1>
          <xm:sqref>B102</xm:sqref>
        </x14:dataValidation>
        <x14:dataValidation type="list" allowBlank="1" showInputMessage="1" showErrorMessage="1" xr:uid="{4CDDE14A-AAC0-4B2F-82AF-DAE899726762}">
          <x14:formula1>
            <xm:f>Tables!$D$202:$D$209</xm:f>
          </x14:formula1>
          <xm:sqref>B107</xm:sqref>
        </x14:dataValidation>
        <x14:dataValidation type="list" allowBlank="1" showInputMessage="1" showErrorMessage="1" xr:uid="{9618C963-E1D6-4A43-ABFE-AA0DF9875EBE}">
          <x14:formula1>
            <xm:f>Tables!$D$212:$D$219</xm:f>
          </x14:formula1>
          <xm:sqref>B112</xm:sqref>
        </x14:dataValidation>
        <x14:dataValidation type="list" allowBlank="1" showInputMessage="1" showErrorMessage="1" xr:uid="{D5E78FB9-505A-4800-9A2E-DC9C7F2C78B0}">
          <x14:formula1>
            <xm:f>Tables!$D$222:$D$229</xm:f>
          </x14:formula1>
          <xm:sqref>B117</xm:sqref>
        </x14:dataValidation>
        <x14:dataValidation type="list" allowBlank="1" showInputMessage="1" showErrorMessage="1" xr:uid="{12915F57-D798-45BE-813F-F7ADD3C7293E}">
          <x14:formula1>
            <xm:f>Tables!$D$232:$D$239</xm:f>
          </x14:formula1>
          <xm:sqref>B122</xm:sqref>
        </x14:dataValidation>
        <x14:dataValidation type="list" allowBlank="1" showInputMessage="1" showErrorMessage="1" xr:uid="{9E699FF2-6C2B-48E1-A3CC-CC2D00BCAA85}">
          <x14:formula1>
            <xm:f>Tables!$D$242:$D$249</xm:f>
          </x14:formula1>
          <xm:sqref>B127</xm:sqref>
        </x14:dataValidation>
        <x14:dataValidation type="list" allowBlank="1" showInputMessage="1" showErrorMessage="1" xr:uid="{2BFD1213-A1F8-4A12-B900-480D9319268A}">
          <x14:formula1>
            <xm:f>Tables!$D$252:$D$259</xm:f>
          </x14:formula1>
          <xm:sqref>B132</xm:sqref>
        </x14:dataValidation>
        <x14:dataValidation type="list" allowBlank="1" showInputMessage="1" showErrorMessage="1" xr:uid="{5A80F8DA-50BF-47D4-B2A7-B5973A469F0B}">
          <x14:formula1>
            <xm:f>Tables!$D$262:$D$269</xm:f>
          </x14:formula1>
          <xm:sqref>B137</xm:sqref>
        </x14:dataValidation>
        <x14:dataValidation type="list" allowBlank="1" showInputMessage="1" showErrorMessage="1" xr:uid="{E6CC06F3-F049-4921-956B-C6B3FA260DBE}">
          <x14:formula1>
            <xm:f>Tables!$D$272:$D$279</xm:f>
          </x14:formula1>
          <xm:sqref>B142</xm:sqref>
        </x14:dataValidation>
        <x14:dataValidation type="list" allowBlank="1" showInputMessage="1" showErrorMessage="1" xr:uid="{4511F67A-F6A4-43A7-8D9E-E77AFF02DF86}">
          <x14:formula1>
            <xm:f>Tables!$D$282:$D$289</xm:f>
          </x14:formula1>
          <xm:sqref>B147</xm:sqref>
        </x14:dataValidation>
        <x14:dataValidation type="list" allowBlank="1" showInputMessage="1" showErrorMessage="1" xr:uid="{F182DF5F-74F8-47F3-A3CC-3D37D0DDB7FA}">
          <x14:formula1>
            <xm:f>Tables!$D$292:$D$299</xm:f>
          </x14:formula1>
          <xm:sqref>B152</xm:sqref>
        </x14:dataValidation>
        <x14:dataValidation type="list" allowBlank="1" showInputMessage="1" showErrorMessage="1" xr:uid="{75C4355E-B5FA-4B19-BA3C-6884F862D8F6}">
          <x14:formula1>
            <xm:f>Tables!$D$302:$D$309</xm:f>
          </x14:formula1>
          <xm:sqref>B157</xm:sqref>
        </x14:dataValidation>
        <x14:dataValidation type="list" allowBlank="1" showInputMessage="1" showErrorMessage="1" xr:uid="{BB4D245D-5A1C-4844-AAE0-A4E29B29FAD8}">
          <x14:formula1>
            <xm:f>Tables!$D$312:$D$319</xm:f>
          </x14:formula1>
          <xm:sqref>B162</xm:sqref>
        </x14:dataValidation>
        <x14:dataValidation type="list" allowBlank="1" showInputMessage="1" showErrorMessage="1" xr:uid="{F387CC58-C8F1-45DA-9917-0DD6FFD37AB0}">
          <x14:formula1>
            <xm:f>Tables!$D$322:$D$329</xm:f>
          </x14:formula1>
          <xm:sqref>B167</xm:sqref>
        </x14:dataValidation>
        <x14:dataValidation type="list" allowBlank="1" showInputMessage="1" showErrorMessage="1" xr:uid="{EF67C938-76C1-415F-A167-F97B3A0E081F}">
          <x14:formula1>
            <xm:f>Tables!$D$332:$D$339</xm:f>
          </x14:formula1>
          <xm:sqref>B172</xm:sqref>
        </x14:dataValidation>
        <x14:dataValidation type="list" allowBlank="1" showInputMessage="1" showErrorMessage="1" xr:uid="{17437483-8BA5-40EF-AD04-F5B257AA34BD}">
          <x14:formula1>
            <xm:f>Tables!$D$342:$D$349</xm:f>
          </x14:formula1>
          <xm:sqref>B177</xm:sqref>
        </x14:dataValidation>
        <x14:dataValidation type="list" allowBlank="1" showInputMessage="1" showErrorMessage="1" xr:uid="{74034226-C571-4850-AE66-9FA4F4D3FED3}">
          <x14:formula1>
            <xm:f>Tables!$D$352:$D$359</xm:f>
          </x14:formula1>
          <xm:sqref>B182</xm:sqref>
        </x14:dataValidation>
        <x14:dataValidation type="list" allowBlank="1" showInputMessage="1" showErrorMessage="1" xr:uid="{CD25D0F2-7B8C-4DBE-A96E-84BB4F6C17AA}">
          <x14:formula1>
            <xm:f>Tables!$D$362:$D$369</xm:f>
          </x14:formula1>
          <xm:sqref>B187</xm:sqref>
        </x14:dataValidation>
        <x14:dataValidation type="list" allowBlank="1" showInputMessage="1" showErrorMessage="1" xr:uid="{8A869FC2-1DE6-4420-9950-D4EF68FD6124}">
          <x14:formula1>
            <xm:f>Tables!$D$372:$D$379</xm:f>
          </x14:formula1>
          <xm:sqref>B192</xm:sqref>
        </x14:dataValidation>
        <x14:dataValidation type="list" allowBlank="1" showInputMessage="1" showErrorMessage="1" xr:uid="{A223825B-E73A-44A7-97D7-654E2EB71D08}">
          <x14:formula1>
            <xm:f>Tables!$D$382:$D$389</xm:f>
          </x14:formula1>
          <xm:sqref>B197</xm:sqref>
        </x14:dataValidation>
        <x14:dataValidation type="list" allowBlank="1" showInputMessage="1" showErrorMessage="1" xr:uid="{03496EEF-1A14-47A9-894C-38AA6923FB1C}">
          <x14:formula1>
            <xm:f>Tables!$D$392:$D$399</xm:f>
          </x14:formula1>
          <xm:sqref>B202</xm:sqref>
        </x14:dataValidation>
        <x14:dataValidation type="list" allowBlank="1" showInputMessage="1" showErrorMessage="1" xr:uid="{FD1778EF-D3A7-4AA6-9584-CD11B041EEBE}">
          <x14:formula1>
            <xm:f>Tables!$D$402:$D$409</xm:f>
          </x14:formula1>
          <xm:sqref>B207</xm:sqref>
        </x14:dataValidation>
        <x14:dataValidation type="list" allowBlank="1" showInputMessage="1" showErrorMessage="1" xr:uid="{243C931D-F789-4930-BB3F-5A53EB92152F}">
          <x14:formula1>
            <xm:f>Tables!$D$412:$D$419</xm:f>
          </x14:formula1>
          <xm:sqref>B212</xm:sqref>
        </x14:dataValidation>
        <x14:dataValidation type="list" allowBlank="1" showInputMessage="1" showErrorMessage="1" xr:uid="{412A076E-1D22-424D-B7F4-A1FF5ACF09D8}">
          <x14:formula1>
            <xm:f>Tables!$D$422:$D$429</xm:f>
          </x14:formula1>
          <xm:sqref>B217</xm:sqref>
        </x14:dataValidation>
        <x14:dataValidation type="list" allowBlank="1" showInputMessage="1" showErrorMessage="1" xr:uid="{A879B055-B842-468D-898F-7DBB9F54DE50}">
          <x14:formula1>
            <xm:f>Tables!$D$432:$D$439</xm:f>
          </x14:formula1>
          <xm:sqref>B222</xm:sqref>
        </x14:dataValidation>
        <x14:dataValidation type="list" allowBlank="1" showInputMessage="1" showErrorMessage="1" xr:uid="{B0DD595F-B463-4C07-8DAE-89B393013CAD}">
          <x14:formula1>
            <xm:f>Tables!$D$442:$D$449</xm:f>
          </x14:formula1>
          <xm:sqref>B227</xm:sqref>
        </x14:dataValidation>
        <x14:dataValidation type="list" allowBlank="1" showInputMessage="1" showErrorMessage="1" xr:uid="{54C427E6-D510-4DEB-8E0B-C01A9EA7BB56}">
          <x14:formula1>
            <xm:f>Tables!$D$452:$D$459</xm:f>
          </x14:formula1>
          <xm:sqref>B232</xm:sqref>
        </x14:dataValidation>
        <x14:dataValidation type="list" allowBlank="1" showInputMessage="1" showErrorMessage="1" xr:uid="{C717FC42-E43A-41AB-A280-DBBC95A02AA6}">
          <x14:formula1>
            <xm:f>Tables!$D$462:$D$469</xm:f>
          </x14:formula1>
          <xm:sqref>B237</xm:sqref>
        </x14:dataValidation>
        <x14:dataValidation type="list" allowBlank="1" showInputMessage="1" showErrorMessage="1" xr:uid="{78DBD0FE-FCCF-4D81-9456-AC4082202829}">
          <x14:formula1>
            <xm:f>Tables!$D$472:$D$479</xm:f>
          </x14:formula1>
          <xm:sqref>B242</xm:sqref>
        </x14:dataValidation>
        <x14:dataValidation type="list" allowBlank="1" showInputMessage="1" showErrorMessage="1" xr:uid="{9895C861-0124-4316-9779-632147EBFD8D}">
          <x14:formula1>
            <xm:f>Tables!$D$482:$D$489</xm:f>
          </x14:formula1>
          <xm:sqref>B247</xm:sqref>
        </x14:dataValidation>
        <x14:dataValidation type="list" allowBlank="1" showInputMessage="1" showErrorMessage="1" xr:uid="{706AA0BC-96AC-45A1-A5F9-7E8AE995E61D}">
          <x14:formula1>
            <xm:f>Tables!$D$492:$D$499</xm:f>
          </x14:formula1>
          <xm:sqref>B252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3532D-5BE0-4FE6-A7D7-F3B881AC5F21}">
  <dimension ref="A1:M499"/>
  <sheetViews>
    <sheetView topLeftCell="A58" zoomScaleNormal="100" workbookViewId="0">
      <selection activeCell="D491" sqref="D491:D499"/>
    </sheetView>
  </sheetViews>
  <sheetFormatPr defaultRowHeight="15" x14ac:dyDescent="0.25"/>
  <cols>
    <col min="1" max="1" width="26.42578125" bestFit="1" customWidth="1"/>
    <col min="2" max="2" width="46.28515625" bestFit="1" customWidth="1"/>
    <col min="3" max="3" width="78.5703125" bestFit="1" customWidth="1"/>
    <col min="4" max="4" width="107.28515625" bestFit="1" customWidth="1"/>
    <col min="5" max="5" width="23.7109375" bestFit="1" customWidth="1"/>
    <col min="6" max="6" width="31.28515625" bestFit="1" customWidth="1"/>
    <col min="7" max="7" width="27.7109375" customWidth="1"/>
    <col min="8" max="8" width="12.85546875" bestFit="1" customWidth="1"/>
    <col min="9" max="9" width="12.5703125" bestFit="1" customWidth="1"/>
    <col min="11" max="11" width="21.85546875" customWidth="1"/>
    <col min="12" max="12" width="13.42578125" customWidth="1"/>
    <col min="13" max="13" width="15.85546875" customWidth="1"/>
  </cols>
  <sheetData>
    <row r="1" spans="1:13" x14ac:dyDescent="0.25">
      <c r="A1" t="s">
        <v>253</v>
      </c>
      <c r="B1" t="s">
        <v>19</v>
      </c>
      <c r="C1" t="s">
        <v>20</v>
      </c>
      <c r="D1" t="s">
        <v>20</v>
      </c>
      <c r="E1" t="s">
        <v>21</v>
      </c>
      <c r="F1" t="s">
        <v>22</v>
      </c>
      <c r="G1" t="s">
        <v>21</v>
      </c>
      <c r="H1" t="s">
        <v>22</v>
      </c>
      <c r="K1" t="s">
        <v>19</v>
      </c>
      <c r="L1" t="s">
        <v>255</v>
      </c>
      <c r="M1" t="s">
        <v>254</v>
      </c>
    </row>
    <row r="2" spans="1:13" x14ac:dyDescent="0.25">
      <c r="A2" t="s">
        <v>48</v>
      </c>
      <c r="B2" t="s">
        <v>14</v>
      </c>
      <c r="C2" t="s">
        <v>18</v>
      </c>
      <c r="D2" t="s">
        <v>18</v>
      </c>
      <c r="E2" t="s">
        <v>15</v>
      </c>
      <c r="F2" t="s">
        <v>17</v>
      </c>
      <c r="G2" t="s">
        <v>23</v>
      </c>
      <c r="H2" t="s">
        <v>24</v>
      </c>
      <c r="I2" t="s">
        <v>261</v>
      </c>
      <c r="K2" t="s">
        <v>25</v>
      </c>
      <c r="L2" s="16" t="s">
        <v>270</v>
      </c>
      <c r="M2" t="s">
        <v>258</v>
      </c>
    </row>
    <row r="3" spans="1:13" x14ac:dyDescent="0.25">
      <c r="A3" t="s">
        <v>36</v>
      </c>
      <c r="B3" t="s">
        <v>25</v>
      </c>
      <c r="C3" t="s">
        <v>26</v>
      </c>
      <c r="D3" t="s">
        <v>26</v>
      </c>
      <c r="E3" t="s">
        <v>27</v>
      </c>
      <c r="F3" t="s">
        <v>24</v>
      </c>
      <c r="G3" t="s">
        <v>23</v>
      </c>
      <c r="H3" t="s">
        <v>28</v>
      </c>
      <c r="I3" t="s">
        <v>260</v>
      </c>
      <c r="K3" t="s">
        <v>25</v>
      </c>
      <c r="L3" s="16" t="s">
        <v>271</v>
      </c>
      <c r="M3" t="s">
        <v>258</v>
      </c>
    </row>
    <row r="4" spans="1:13" x14ac:dyDescent="0.25">
      <c r="A4" t="s">
        <v>41</v>
      </c>
      <c r="B4" t="s">
        <v>29</v>
      </c>
      <c r="C4" t="s">
        <v>30</v>
      </c>
      <c r="D4" t="str">
        <f>IF('Risk Assessment'!B7 = "Please select a Strategic Priority",LearningEnvironment,IF('Risk Assessment'!B7 = "All",LearningEnvironment,IF('Risk Assessment'!B7 = "",LearningEnvironment,IF(ISNUMBER(FIND(LEFT(LearningEnvironment,2),'Risk Assessment'!B7)),"",SUBSTITUTE(SUBSTITUTE(SUBSTITUTE(SUBSTITUTE(SUBSTITUTE(SUBSTITUTE(SUBSTITUTE(SUBSTITUTE('Risk Assessment'!B7,LearningEnvironment,"1."),CareerOutcomes,"2."),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E4" t="s">
        <v>31</v>
      </c>
      <c r="F4" t="s">
        <v>28</v>
      </c>
      <c r="G4" t="s">
        <v>23</v>
      </c>
      <c r="H4" t="s">
        <v>32</v>
      </c>
      <c r="I4" t="s">
        <v>262</v>
      </c>
      <c r="K4" t="s">
        <v>25</v>
      </c>
      <c r="L4" s="16" t="s">
        <v>269</v>
      </c>
      <c r="M4" t="s">
        <v>258</v>
      </c>
    </row>
    <row r="5" spans="1:13" x14ac:dyDescent="0.25">
      <c r="B5" t="s">
        <v>33</v>
      </c>
      <c r="C5" t="s">
        <v>34</v>
      </c>
      <c r="D5" t="str">
        <f>IF('Risk Assessment'!B7 = "Please select a Strategic Priority",CareerOutcomes,IF('Risk Assessment'!B7 = "All",CareerOutcomes,IF('Risk Assessment'!B7 = "",CareerOutcomes,IF(ISNUMBER(FIND(LEFT(CareerOutcomes,2),'Risk Assessment'!B7)),"",SUBSTITUTE(SUBSTITUTE(SUBSTITUTE(SUBSTITUTE(SUBSTITUTE(SUBSTITUTE(SUBSTITUTE(SUBSTITUTE('Risk Assessment'!B7,LearningEnvironment,"1."),CareerOutcomes,"2."),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E5" t="s">
        <v>35</v>
      </c>
      <c r="F5" t="s">
        <v>32</v>
      </c>
      <c r="G5" t="s">
        <v>23</v>
      </c>
      <c r="H5" t="s">
        <v>36</v>
      </c>
      <c r="I5" t="s">
        <v>263</v>
      </c>
      <c r="K5" t="s">
        <v>25</v>
      </c>
      <c r="L5" s="16" t="s">
        <v>267</v>
      </c>
      <c r="M5" t="s">
        <v>258</v>
      </c>
    </row>
    <row r="6" spans="1:13" x14ac:dyDescent="0.25">
      <c r="B6" t="s">
        <v>37</v>
      </c>
      <c r="C6" t="s">
        <v>38</v>
      </c>
      <c r="D6" t="str">
        <f>IF('Risk Assessment'!B7 = "Please select a Strategic Priority",ServeCommunities,IF('Risk Assessment'!B7 = "All",ServeCommunities,IF('Risk Assessment'!B7 = "",ServeCommunities,IF(ISNUMBER(FIND(LEFT(ServeCommunities,2),'Risk Assessment'!B7)),"",SUBSTITUTE(SUBSTITUTE(SUBSTITUTE(SUBSTITUTE(SUBSTITUTE(SUBSTITUTE(SUBSTITUTE(SUBSTITUTE('Risk Assessment'!B7,LearningEnvironment,"1."),CareerOutcomes,"2."),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E6" t="s">
        <v>39</v>
      </c>
      <c r="F6" t="s">
        <v>36</v>
      </c>
      <c r="G6" t="s">
        <v>23</v>
      </c>
      <c r="H6" t="s">
        <v>40</v>
      </c>
      <c r="I6" t="s">
        <v>264</v>
      </c>
      <c r="K6" t="s">
        <v>25</v>
      </c>
      <c r="L6" s="16" t="s">
        <v>268</v>
      </c>
      <c r="M6" t="s">
        <v>258</v>
      </c>
    </row>
    <row r="7" spans="1:13" x14ac:dyDescent="0.25">
      <c r="B7" t="s">
        <v>41</v>
      </c>
      <c r="C7" t="s">
        <v>42</v>
      </c>
      <c r="D7" t="str">
        <f>IF('Risk Assessment'!B7 = "Please select a Strategic Priority",NationalSignificance,IF('Risk Assessment'!B7 = "All",NationalSignificance,IF('Risk Assessment'!B7 = "",NationalSignificance,IF(ISNUMBER(FIND(LEFT(NationalSignificance,2),'Risk Assessment'!B7)),"",SUBSTITUTE(SUBSTITUTE(SUBSTITUTE(SUBSTITUTE(SUBSTITUTE(SUBSTITUTE(SUBSTITUTE(SUBSTITUTE('Risk Assessment'!B7,LearningEnvironment,"1."),CareerOutcomes,"2."), ServeCommunities, "3."),NationalSignificance, "4."),HumanDignity,"5."),InstitutionalFoundations,"6.")&amp;"  &amp;  "&amp;SUBSTITUTE(NationalSignificance,"4. Address issues of national significance", "4."),"Pl",""),"All","")))))</f>
        <v>4. Address issues of national significance</v>
      </c>
      <c r="E7" t="s">
        <v>23</v>
      </c>
      <c r="F7" t="s">
        <v>40</v>
      </c>
      <c r="G7" t="s">
        <v>39</v>
      </c>
      <c r="H7" t="s">
        <v>24</v>
      </c>
      <c r="I7" t="s">
        <v>265</v>
      </c>
      <c r="K7" t="s">
        <v>25</v>
      </c>
      <c r="L7" s="16" t="s">
        <v>265</v>
      </c>
      <c r="M7" t="s">
        <v>258</v>
      </c>
    </row>
    <row r="8" spans="1:13" x14ac:dyDescent="0.25">
      <c r="B8" t="s">
        <v>43</v>
      </c>
      <c r="C8" t="s">
        <v>44</v>
      </c>
      <c r="D8" t="str">
        <f>IF('Risk Assessment'!B7 = "Please select a Strategic Priority",HumanDignity,IF('Risk Assessment'!B7 = "All",HumanDignity,IF('Risk Assessment'!B7 = "",HumanDignity,IF(ISNUMBER(FIND(LEFT(HumanDignity,2),'Risk Assessment'!B7)),"",SUBSTITUTE(SUBSTITUTE(SUBSTITUTE(SUBSTITUTE(SUBSTITUTE(SUBSTITUTE(SUBSTITUTE(SUBSTITUTE('Risk Assessment'!B7,LearningEnvironment,"1."),CareerOutcomes,"2."), ServeCommunities, "3."),NationalSignificance, "4."),HumanDignity,"5."),InstitutionalFoundations,"6.")&amp;"  &amp;  "&amp;SUBSTITUTE(HumanDignity,"5. Promote human dignity and advance the common good", "5."),"Pl",""),"All","")))))</f>
        <v>5. Promote human dignity and advance the common good</v>
      </c>
      <c r="G8" t="s">
        <v>39</v>
      </c>
      <c r="H8" t="s">
        <v>28</v>
      </c>
      <c r="I8" t="s">
        <v>261</v>
      </c>
      <c r="K8" t="s">
        <v>25</v>
      </c>
      <c r="L8" s="16" t="s">
        <v>261</v>
      </c>
      <c r="M8" t="s">
        <v>259</v>
      </c>
    </row>
    <row r="9" spans="1:13" x14ac:dyDescent="0.25">
      <c r="B9" t="s">
        <v>45</v>
      </c>
      <c r="C9" t="s">
        <v>46</v>
      </c>
      <c r="D9" t="str">
        <f>IF('Risk Assessment'!B7 = "Please select a Strategic Priority",InstitutionalFoundations,IF('Risk Assessment'!B7 = "All",InstitutionalFoundations,IF('Risk Assessment'!B7 = "",InstitutionalFoundations,IF(ISNUMBER(FIND(LEFT(InstitutionalFoundations,2),'Risk Assessment'!B7)),"",SUBSTITUTE(SUBSTITUTE(SUBSTITUTE(SUBSTITUTE(SUBSTITUTE(SUBSTITUTE(SUBSTITUTE(SUBSTITUTE('Risk Assessment'!B7,LearningEnvironment,"1."),CareerOutcomes,"2."), ServeCommunities, "3."),NationalSignificance, "4."),HumanDignity,"5."),InstitutionalFoundations,"6.")&amp;"  &amp;  "&amp;SUBSTITUTE(InstitutionalFoundations,"6. Strengthen our institutional foundations ", "6."),"Pl",""),"All","")))))</f>
        <v xml:space="preserve">6. Strengthen our institutional foundations </v>
      </c>
      <c r="G9" t="s">
        <v>39</v>
      </c>
      <c r="H9" t="s">
        <v>32</v>
      </c>
      <c r="I9" t="s">
        <v>266</v>
      </c>
      <c r="K9" t="s">
        <v>25</v>
      </c>
      <c r="L9" s="16" t="s">
        <v>260</v>
      </c>
      <c r="M9" t="s">
        <v>259</v>
      </c>
    </row>
    <row r="10" spans="1:13" x14ac:dyDescent="0.25">
      <c r="B10" t="s">
        <v>47</v>
      </c>
      <c r="G10" t="s">
        <v>39</v>
      </c>
      <c r="H10" t="s">
        <v>36</v>
      </c>
      <c r="I10" t="s">
        <v>262</v>
      </c>
      <c r="K10" t="s">
        <v>25</v>
      </c>
      <c r="L10" s="16" t="s">
        <v>266</v>
      </c>
      <c r="M10" t="s">
        <v>259</v>
      </c>
    </row>
    <row r="11" spans="1:13" x14ac:dyDescent="0.25">
      <c r="B11" t="s">
        <v>48</v>
      </c>
      <c r="C11" t="s">
        <v>256</v>
      </c>
      <c r="D11" t="s">
        <v>256</v>
      </c>
      <c r="G11" t="s">
        <v>39</v>
      </c>
      <c r="H11" t="s">
        <v>40</v>
      </c>
      <c r="I11" t="s">
        <v>264</v>
      </c>
      <c r="K11" t="s">
        <v>25</v>
      </c>
      <c r="L11" s="16" t="s">
        <v>262</v>
      </c>
      <c r="M11" t="s">
        <v>259</v>
      </c>
    </row>
    <row r="12" spans="1:13" x14ac:dyDescent="0.25">
      <c r="B12" t="s">
        <v>49</v>
      </c>
      <c r="C12" t="s">
        <v>18</v>
      </c>
      <c r="D12" t="s">
        <v>18</v>
      </c>
      <c r="G12" t="s">
        <v>35</v>
      </c>
      <c r="H12" t="s">
        <v>24</v>
      </c>
      <c r="I12" t="s">
        <v>267</v>
      </c>
      <c r="K12" t="s">
        <v>25</v>
      </c>
      <c r="L12" s="16" t="s">
        <v>263</v>
      </c>
      <c r="M12" t="s">
        <v>259</v>
      </c>
    </row>
    <row r="13" spans="1:13" x14ac:dyDescent="0.25">
      <c r="C13" t="s">
        <v>26</v>
      </c>
      <c r="D13" t="s">
        <v>26</v>
      </c>
      <c r="G13" t="s">
        <v>35</v>
      </c>
      <c r="H13" t="s">
        <v>28</v>
      </c>
      <c r="I13" t="s">
        <v>268</v>
      </c>
      <c r="K13" t="s">
        <v>25</v>
      </c>
      <c r="L13" s="16" t="s">
        <v>264</v>
      </c>
      <c r="M13" t="s">
        <v>259</v>
      </c>
    </row>
    <row r="14" spans="1:13" x14ac:dyDescent="0.25">
      <c r="C14" t="s">
        <v>30</v>
      </c>
      <c r="D14" t="str">
        <f>IF('Risk Assessment'!B12 = "Please select a Strategic Priority",LearningEnvironment,IF('Risk Assessment'!B12 = "All",LearningEnvironment,IF('Risk Assessment'!B12 = "",LearningEnvironment,IF(ISNUMBER(FIND(LEFT(LearningEnvironment,2),'Risk Assessment'!B12)),"",SUBSTITUTE(SUBSTITUTE(SUBSTITUTE(SUBSTITUTE(SUBSTITUTE(SUBSTITUTE(SUBSTITUTE(SUBSTITUTE('Risk Assessment'!B12,LearningEnvironment,"1."),CareerOutcomes,"2."),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G14" t="s">
        <v>35</v>
      </c>
      <c r="H14" t="s">
        <v>32</v>
      </c>
      <c r="I14" t="s">
        <v>261</v>
      </c>
      <c r="K14" t="s">
        <v>29</v>
      </c>
      <c r="L14" s="16" t="s">
        <v>270</v>
      </c>
      <c r="M14" t="s">
        <v>258</v>
      </c>
    </row>
    <row r="15" spans="1:13" x14ac:dyDescent="0.25">
      <c r="C15" t="s">
        <v>34</v>
      </c>
      <c r="D15" t="str">
        <f>IF('Risk Assessment'!B12 = "Please select a Strategic Priority",CareerOutcomes,IF('Risk Assessment'!B12 = "All",CareerOutcomes,IF('Risk Assessment'!B12 = "",CareerOutcomes,IF(ISNUMBER(FIND(LEFT(CareerOutcomes,2),'Risk Assessment'!B12)),"",SUBSTITUTE(SUBSTITUTE(SUBSTITUTE(SUBSTITUTE(SUBSTITUTE(SUBSTITUTE(SUBSTITUTE(SUBSTITUTE('Risk Assessment'!B12,LearningEnvironment,"1."),CareerOutcomes,"2."),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G15" t="s">
        <v>35</v>
      </c>
      <c r="H15" t="s">
        <v>36</v>
      </c>
      <c r="I15" t="s">
        <v>260</v>
      </c>
      <c r="K15" t="s">
        <v>29</v>
      </c>
      <c r="L15" s="16" t="s">
        <v>271</v>
      </c>
      <c r="M15" t="s">
        <v>258</v>
      </c>
    </row>
    <row r="16" spans="1:13" x14ac:dyDescent="0.25">
      <c r="C16" t="s">
        <v>38</v>
      </c>
      <c r="D16" t="str">
        <f>IF('Risk Assessment'!B12 = "Please select a Strategic Priority",ServeCommunities,IF('Risk Assessment'!B12 = "All",ServeCommunities,IF('Risk Assessment'!B12 = "",ServeCommunities,IF(ISNUMBER(FIND(LEFT(ServeCommunities,2),'Risk Assessment'!B12)),"",SUBSTITUTE(SUBSTITUTE(SUBSTITUTE(SUBSTITUTE(SUBSTITUTE(SUBSTITUTE(SUBSTITUTE(SUBSTITUTE('Risk Assessment'!B12,LearningEnvironment,"1."),CareerOutcomes,"2."),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G16" t="s">
        <v>35</v>
      </c>
      <c r="H16" t="s">
        <v>40</v>
      </c>
      <c r="I16" t="s">
        <v>262</v>
      </c>
      <c r="K16" t="s">
        <v>29</v>
      </c>
      <c r="L16" s="16" t="s">
        <v>269</v>
      </c>
      <c r="M16" t="s">
        <v>258</v>
      </c>
    </row>
    <row r="17" spans="3:13" x14ac:dyDescent="0.25">
      <c r="C17" t="s">
        <v>42</v>
      </c>
      <c r="D17" t="str">
        <f>IF('Risk Assessment'!B12 = "Please select a Strategic Priority",NationalSignificance,IF('Risk Assessment'!B12 = "All",NationalSignificance,IF('Risk Assessment'!B12 = "",NationalSignificance,IF(ISNUMBER(FIND(LEFT(NationalSignificance,2),'Risk Assessment'!B12)),"",SUBSTITUTE(SUBSTITUTE(SUBSTITUTE(SUBSTITUTE(SUBSTITUTE(SUBSTITUTE(SUBSTITUTE(SUBSTITUTE('Risk Assessment'!B12,LearningEnvironment,"1."),CareerOutcomes,"2."), ServeCommunities, "3."),NationalSignificance, "4."),HumanDignity,"5."),InstitutionalFoundations,"6.")&amp;"  &amp;  "&amp;SUBSTITUTE(NationalSignificance,"4. Address issues of national significance", "4."),"Pl",""),"All","")))))</f>
        <v>4. Address issues of national significance</v>
      </c>
      <c r="G17" t="s">
        <v>31</v>
      </c>
      <c r="H17" t="s">
        <v>24</v>
      </c>
      <c r="I17" t="s">
        <v>269</v>
      </c>
      <c r="K17" t="s">
        <v>29</v>
      </c>
      <c r="L17" s="16" t="s">
        <v>267</v>
      </c>
      <c r="M17" t="s">
        <v>258</v>
      </c>
    </row>
    <row r="18" spans="3:13" x14ac:dyDescent="0.25">
      <c r="C18" t="s">
        <v>44</v>
      </c>
      <c r="D18" t="str">
        <f>IF('Risk Assessment'!B12 = "Please select a Strategic Priority",HumanDignity,IF('Risk Assessment'!B12 = "All",HumanDignity,IF('Risk Assessment'!B12 = "",HumanDignity,IF(ISNUMBER(FIND(LEFT(HumanDignity,2),'Risk Assessment'!B12)),"",SUBSTITUTE(SUBSTITUTE(SUBSTITUTE(SUBSTITUTE(SUBSTITUTE(SUBSTITUTE(SUBSTITUTE(SUBSTITUTE('Risk Assessment'!B12,LearningEnvironment,"1."),CareerOutcomes,"2."), ServeCommunities, "3."),NationalSignificance, "4."),HumanDignity,"5."),InstitutionalFoundations,"6.")&amp;"  &amp;  "&amp;SUBSTITUTE(HumanDignity,"5. Promote human dignity and advance the common good", "5."),"Pl",""),"All","")))))</f>
        <v>5. Promote human dignity and advance the common good</v>
      </c>
      <c r="G18" t="s">
        <v>31</v>
      </c>
      <c r="H18" t="s">
        <v>28</v>
      </c>
      <c r="I18" t="s">
        <v>267</v>
      </c>
      <c r="K18" t="s">
        <v>29</v>
      </c>
      <c r="L18" s="16" t="s">
        <v>268</v>
      </c>
      <c r="M18" t="s">
        <v>258</v>
      </c>
    </row>
    <row r="19" spans="3:13" x14ac:dyDescent="0.25">
      <c r="C19" t="s">
        <v>46</v>
      </c>
      <c r="D19" t="str">
        <f>IF('Risk Assessment'!B12 = "Please select a Strategic Priority",InstitutionalFoundations,IF('Risk Assessment'!B12 = "All",InstitutionalFoundations,IF('Risk Assessment'!B12 = "",InstitutionalFoundations,IF(ISNUMBER(FIND(LEFT(InstitutionalFoundations,2),'Risk Assessment'!B12)),"",SUBSTITUTE(SUBSTITUTE(SUBSTITUTE(SUBSTITUTE(SUBSTITUTE(SUBSTITUTE(SUBSTITUTE(SUBSTITUTE('Risk Assessment'!B12,LearningEnvironment,"1."),CareerOutcomes,"2."), ServeCommunities, "3."),NationalSignificance, "4."),HumanDignity,"5."),InstitutionalFoundations,"6.")&amp;"  &amp;  "&amp;SUBSTITUTE(InstitutionalFoundations,"6. Strengthen our institutional foundations ", "6."),"Pl",""),"All","")))))</f>
        <v xml:space="preserve">6. Strengthen our institutional foundations </v>
      </c>
      <c r="G19" t="s">
        <v>31</v>
      </c>
      <c r="H19" t="s">
        <v>32</v>
      </c>
      <c r="I19" t="s">
        <v>265</v>
      </c>
      <c r="K19" t="s">
        <v>29</v>
      </c>
      <c r="L19" s="16" t="s">
        <v>265</v>
      </c>
      <c r="M19" t="s">
        <v>258</v>
      </c>
    </row>
    <row r="20" spans="3:13" x14ac:dyDescent="0.25">
      <c r="G20" t="s">
        <v>31</v>
      </c>
      <c r="H20" t="s">
        <v>36</v>
      </c>
      <c r="I20" t="s">
        <v>261</v>
      </c>
      <c r="K20" t="s">
        <v>29</v>
      </c>
      <c r="L20" s="16" t="s">
        <v>261</v>
      </c>
      <c r="M20" t="s">
        <v>259</v>
      </c>
    </row>
    <row r="21" spans="3:13" x14ac:dyDescent="0.25">
      <c r="C21" t="s">
        <v>257</v>
      </c>
      <c r="D21" t="s">
        <v>257</v>
      </c>
      <c r="G21" t="s">
        <v>31</v>
      </c>
      <c r="H21" t="s">
        <v>40</v>
      </c>
      <c r="I21" t="s">
        <v>266</v>
      </c>
      <c r="K21" t="s">
        <v>29</v>
      </c>
      <c r="L21" s="16" t="s">
        <v>260</v>
      </c>
      <c r="M21" t="s">
        <v>259</v>
      </c>
    </row>
    <row r="22" spans="3:13" x14ac:dyDescent="0.25">
      <c r="C22" t="s">
        <v>18</v>
      </c>
      <c r="D22" t="s">
        <v>18</v>
      </c>
      <c r="G22" t="s">
        <v>27</v>
      </c>
      <c r="H22" t="s">
        <v>24</v>
      </c>
      <c r="I22" t="s">
        <v>270</v>
      </c>
      <c r="K22" t="s">
        <v>29</v>
      </c>
      <c r="L22" s="16" t="s">
        <v>266</v>
      </c>
      <c r="M22" t="s">
        <v>259</v>
      </c>
    </row>
    <row r="23" spans="3:13" x14ac:dyDescent="0.25">
      <c r="C23" t="s">
        <v>26</v>
      </c>
      <c r="D23" t="s">
        <v>26</v>
      </c>
      <c r="G23" t="s">
        <v>27</v>
      </c>
      <c r="H23" t="s">
        <v>28</v>
      </c>
      <c r="I23" t="s">
        <v>271</v>
      </c>
      <c r="K23" t="s">
        <v>29</v>
      </c>
      <c r="L23" s="16" t="s">
        <v>262</v>
      </c>
      <c r="M23" t="s">
        <v>259</v>
      </c>
    </row>
    <row r="24" spans="3:13" x14ac:dyDescent="0.25">
      <c r="C24" t="s">
        <v>30</v>
      </c>
      <c r="D24" t="str">
        <f>IF('Risk Assessment'!B17 = "Please select a Strategic Priority",LearningEnvironment,IF('Risk Assessment'!B17 = "All",LearningEnvironment,IF('Risk Assessment'!B17 = "",LearningEnvironment,IF(ISNUMBER(FIND(LEFT(LearningEnvironment,2),'Risk Assessment'!B17)),"",SUBSTITUTE(SUBSTITUTE(SUBSTITUTE(SUBSTITUTE(SUBSTITUTE(SUBSTITUTE(SUBSTITUTE(SUBSTITUTE('Risk Assessment'!B17,LearningEnvironment,"1."),CareerOutcomes,"2."),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G24" t="s">
        <v>27</v>
      </c>
      <c r="H24" t="s">
        <v>32</v>
      </c>
      <c r="I24" t="s">
        <v>267</v>
      </c>
      <c r="K24" t="s">
        <v>29</v>
      </c>
      <c r="L24" s="16" t="s">
        <v>263</v>
      </c>
      <c r="M24" t="s">
        <v>259</v>
      </c>
    </row>
    <row r="25" spans="3:13" x14ac:dyDescent="0.25">
      <c r="C25" t="s">
        <v>34</v>
      </c>
      <c r="D25" t="str">
        <f>IF('Risk Assessment'!B17 = "Please select a Strategic Priority",CareerOutcomes,IF('Risk Assessment'!B17 = "All",CareerOutcomes,IF('Risk Assessment'!B17 = "",CareerOutcomes,IF(ISNUMBER(FIND(LEFT(CareerOutcomes,2),'Risk Assessment'!B17)),"",SUBSTITUTE(SUBSTITUTE(SUBSTITUTE(SUBSTITUTE(SUBSTITUTE(SUBSTITUTE(SUBSTITUTE(SUBSTITUTE('Risk Assessment'!B17,LearningEnvironment,"1."),CareerOutcomes,"2."),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G25" t="s">
        <v>27</v>
      </c>
      <c r="H25" t="s">
        <v>36</v>
      </c>
      <c r="I25" t="s">
        <v>268</v>
      </c>
      <c r="K25" t="s">
        <v>29</v>
      </c>
      <c r="L25" s="16" t="s">
        <v>264</v>
      </c>
      <c r="M25" t="s">
        <v>259</v>
      </c>
    </row>
    <row r="26" spans="3:13" x14ac:dyDescent="0.25">
      <c r="C26" t="s">
        <v>38</v>
      </c>
      <c r="D26" t="str">
        <f>IF('Risk Assessment'!B17 = "Please select a Strategic Priority",ServeCommunities,IF('Risk Assessment'!B17 = "All",ServeCommunities,IF('Risk Assessment'!B17 = "",ServeCommunities,IF(ISNUMBER(FIND(LEFT(ServeCommunities,2),'Risk Assessment'!B17)),"",SUBSTITUTE(SUBSTITUTE(SUBSTITUTE(SUBSTITUTE(SUBSTITUTE(SUBSTITUTE(SUBSTITUTE(SUBSTITUTE('Risk Assessment'!B17,LearningEnvironment,"1."),CareerOutcomes,"2."),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G26" t="s">
        <v>27</v>
      </c>
      <c r="H26" t="s">
        <v>40</v>
      </c>
      <c r="I26" t="s">
        <v>261</v>
      </c>
      <c r="K26" t="s">
        <v>33</v>
      </c>
      <c r="L26" s="16" t="s">
        <v>270</v>
      </c>
      <c r="M26" t="s">
        <v>258</v>
      </c>
    </row>
    <row r="27" spans="3:13" x14ac:dyDescent="0.25">
      <c r="C27" t="s">
        <v>42</v>
      </c>
      <c r="D27" t="str">
        <f>IF('Risk Assessment'!B17 = "Please select a Strategic Priority",NationalSignificance,IF('Risk Assessment'!B17 = "All",NationalSignificance,IF('Risk Assessment'!B17 = "",NationalSignificance,IF(ISNUMBER(FIND(LEFT(NationalSignificance,2),'Risk Assessment'!B17)),"",SUBSTITUTE(SUBSTITUTE(SUBSTITUTE(SUBSTITUTE(SUBSTITUTE(SUBSTITUTE(SUBSTITUTE(SUBSTITUTE('Risk Assessment'!B17,LearningEnvironment,"1."),CareerOutcomes,"2."), ServeCommunities, "3."),NationalSignificance, "4."),HumanDignity,"5."),InstitutionalFoundations,"6.")&amp;"  &amp;  "&amp;SUBSTITUTE(NationalSignificance,"4. Address issues of national significance", "4."),"Pl",""),"All","")))))</f>
        <v>4. Address issues of national significance</v>
      </c>
      <c r="K27" t="s">
        <v>33</v>
      </c>
      <c r="L27" s="16" t="s">
        <v>271</v>
      </c>
      <c r="M27" t="s">
        <v>258</v>
      </c>
    </row>
    <row r="28" spans="3:13" x14ac:dyDescent="0.25">
      <c r="C28" t="s">
        <v>44</v>
      </c>
      <c r="D28" t="str">
        <f>IF('Risk Assessment'!B17 = "Please select a Strategic Priority",HumanDignity,IF('Risk Assessment'!B17 = "All",HumanDignity,IF('Risk Assessment'!B17 = "",HumanDignity,IF(ISNUMBER(FIND(LEFT(HumanDignity,2),'Risk Assessment'!B17)),"",SUBSTITUTE(SUBSTITUTE(SUBSTITUTE(SUBSTITUTE(SUBSTITUTE(SUBSTITUTE(SUBSTITUTE(SUBSTITUTE('Risk Assessment'!B17,LearningEnvironment,"1."),CareerOutcomes,"2."), ServeCommunities, "3."),NationalSignificance, "4."),HumanDignity,"5."),InstitutionalFoundations,"6.")&amp;"  &amp;  "&amp;SUBSTITUTE(HumanDignity,"5. Promote human dignity and advance the common good", "5."),"Pl",""),"All","")))))</f>
        <v>5. Promote human dignity and advance the common good</v>
      </c>
      <c r="K28" t="s">
        <v>33</v>
      </c>
      <c r="L28" s="16" t="s">
        <v>269</v>
      </c>
      <c r="M28" t="s">
        <v>258</v>
      </c>
    </row>
    <row r="29" spans="3:13" x14ac:dyDescent="0.25">
      <c r="C29" t="s">
        <v>46</v>
      </c>
      <c r="D29" t="str">
        <f>IF('Risk Assessment'!B17 = "Please select a Strategic Priority",InstitutionalFoundations,IF('Risk Assessment'!B17 = "All",InstitutionalFoundations,IF('Risk Assessment'!B17 = "",InstitutionalFoundations,IF(ISNUMBER(FIND(LEFT(InstitutionalFoundations,2),'Risk Assessment'!B17)),"",SUBSTITUTE(SUBSTITUTE(SUBSTITUTE(SUBSTITUTE(SUBSTITUTE(SUBSTITUTE(SUBSTITUTE(SUBSTITUTE('Risk Assessment'!B17,LearningEnvironment,"1."),CareerOutcomes,"2."),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29" t="s">
        <v>33</v>
      </c>
      <c r="L29" s="16" t="s">
        <v>267</v>
      </c>
      <c r="M29" t="s">
        <v>258</v>
      </c>
    </row>
    <row r="30" spans="3:13" x14ac:dyDescent="0.25">
      <c r="K30" t="s">
        <v>33</v>
      </c>
      <c r="L30" s="16" t="s">
        <v>268</v>
      </c>
      <c r="M30" t="s">
        <v>259</v>
      </c>
    </row>
    <row r="31" spans="3:13" x14ac:dyDescent="0.25">
      <c r="C31" t="s">
        <v>272</v>
      </c>
      <c r="D31" t="s">
        <v>272</v>
      </c>
      <c r="K31" t="s">
        <v>33</v>
      </c>
      <c r="L31" s="16" t="s">
        <v>265</v>
      </c>
      <c r="M31" t="s">
        <v>259</v>
      </c>
    </row>
    <row r="32" spans="3:13" x14ac:dyDescent="0.25">
      <c r="C32" t="s">
        <v>18</v>
      </c>
      <c r="D32" t="s">
        <v>18</v>
      </c>
      <c r="K32" t="s">
        <v>33</v>
      </c>
      <c r="L32" s="16" t="s">
        <v>261</v>
      </c>
      <c r="M32" t="s">
        <v>259</v>
      </c>
    </row>
    <row r="33" spans="3:13" x14ac:dyDescent="0.25">
      <c r="C33" t="s">
        <v>26</v>
      </c>
      <c r="D33" t="s">
        <v>26</v>
      </c>
      <c r="K33" t="s">
        <v>33</v>
      </c>
      <c r="L33" s="16" t="s">
        <v>260</v>
      </c>
      <c r="M33" t="s">
        <v>259</v>
      </c>
    </row>
    <row r="34" spans="3:13" x14ac:dyDescent="0.25">
      <c r="C34" t="s">
        <v>30</v>
      </c>
      <c r="D34" t="str">
        <f>IF('Risk Assessment'!B22 = "Please select a Strategic Priority",LearningEnvironment,IF('Risk Assessment'!B22 = "All",LearningEnvironment,IF('Risk Assessment'!B22 = "",LearningEnvironment,IF(ISNUMBER(FIND(LEFT(LearningEnvironment,2),'Risk Assessment'!B22)),"",SUBSTITUTE(SUBSTITUTE(SUBSTITUTE(SUBSTITUTE(SUBSTITUTE(SUBSTITUTE(SUBSTITUTE(SUBSTITUTE('Risk Assessment'!B22,LearningEnvironment,"1."),CareerOutcomes,"2."),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34" t="s">
        <v>33</v>
      </c>
      <c r="L34" s="16" t="s">
        <v>266</v>
      </c>
      <c r="M34" t="s">
        <v>259</v>
      </c>
    </row>
    <row r="35" spans="3:13" x14ac:dyDescent="0.25">
      <c r="C35" t="s">
        <v>34</v>
      </c>
      <c r="D35" t="str">
        <f>IF('Risk Assessment'!B22 = "Please select a Strategic Priority",CareerOutcomes,IF('Risk Assessment'!B22 = "All",CareerOutcomes,IF('Risk Assessment'!B22 = "",CareerOutcomes,IF(ISNUMBER(FIND(LEFT(CareerOutcomes,2),'Risk Assessment'!B22)),"",SUBSTITUTE(SUBSTITUTE(SUBSTITUTE(SUBSTITUTE(SUBSTITUTE(SUBSTITUTE(SUBSTITUTE(SUBSTITUTE('Risk Assessment'!B22,LearningEnvironment,"1."),CareerOutcomes,"2."),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35" t="s">
        <v>33</v>
      </c>
      <c r="L35" s="16" t="s">
        <v>262</v>
      </c>
      <c r="M35" t="s">
        <v>259</v>
      </c>
    </row>
    <row r="36" spans="3:13" x14ac:dyDescent="0.25">
      <c r="C36" t="s">
        <v>38</v>
      </c>
      <c r="D36" t="str">
        <f>IF('Risk Assessment'!B22 = "Please select a Strategic Priority",ServeCommunities,IF('Risk Assessment'!B22 = "All",ServeCommunities,IF('Risk Assessment'!B22 = "",ServeCommunities,IF(ISNUMBER(FIND(LEFT(ServeCommunities,2),'Risk Assessment'!B22)),"",SUBSTITUTE(SUBSTITUTE(SUBSTITUTE(SUBSTITUTE(SUBSTITUTE(SUBSTITUTE(SUBSTITUTE(SUBSTITUTE('Risk Assessment'!B22,LearningEnvironment,"1."),CareerOutcomes,"2."),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36" t="s">
        <v>33</v>
      </c>
      <c r="L36" s="16" t="s">
        <v>263</v>
      </c>
      <c r="M36" t="s">
        <v>259</v>
      </c>
    </row>
    <row r="37" spans="3:13" x14ac:dyDescent="0.25">
      <c r="C37" t="s">
        <v>42</v>
      </c>
      <c r="D37" t="str">
        <f>IF('Risk Assessment'!B22 = "Please select a Strategic Priority",NationalSignificance,IF('Risk Assessment'!B22 = "All",NationalSignificance,IF('Risk Assessment'!B22 = "",NationalSignificance,IF(ISNUMBER(FIND(LEFT(NationalSignificance,2),'Risk Assessment'!B22)),"",SUBSTITUTE(SUBSTITUTE(SUBSTITUTE(SUBSTITUTE(SUBSTITUTE(SUBSTITUTE(SUBSTITUTE(SUBSTITUTE('Risk Assessment'!B22,LearningEnvironment,"1."),CareerOutcomes,"2."), ServeCommunities, "3."),NationalSignificance, "4."),HumanDignity,"5."),InstitutionalFoundations,"6.")&amp;"  &amp;  "&amp;SUBSTITUTE(NationalSignificance,"4. Address issues of national significance", "4."),"Pl",""),"All","")))))</f>
        <v>4. Address issues of national significance</v>
      </c>
      <c r="K37" t="s">
        <v>33</v>
      </c>
      <c r="L37" s="16" t="s">
        <v>264</v>
      </c>
      <c r="M37" t="s">
        <v>259</v>
      </c>
    </row>
    <row r="38" spans="3:13" x14ac:dyDescent="0.25">
      <c r="C38" t="s">
        <v>44</v>
      </c>
      <c r="D38" t="str">
        <f>IF('Risk Assessment'!B22 = "Please select a Strategic Priority",HumanDignity,IF('Risk Assessment'!B22 = "All",HumanDignity,IF('Risk Assessment'!B22 = "",HumanDignity,IF(ISNUMBER(FIND(LEFT(HumanDignity,2),'Risk Assessment'!B22)),"",SUBSTITUTE(SUBSTITUTE(SUBSTITUTE(SUBSTITUTE(SUBSTITUTE(SUBSTITUTE(SUBSTITUTE(SUBSTITUTE('Risk Assessment'!B22,LearningEnvironment,"1."),CareerOutcomes,"2."), ServeCommunities, "3."),NationalSignificance, "4."),HumanDignity,"5."),InstitutionalFoundations,"6.")&amp;"  &amp;  "&amp;SUBSTITUTE(HumanDignity,"5. Promote human dignity and advance the common good", "5."),"Pl",""),"All","")))))</f>
        <v>5. Promote human dignity and advance the common good</v>
      </c>
      <c r="K38" t="s">
        <v>37</v>
      </c>
      <c r="L38" s="16" t="s">
        <v>270</v>
      </c>
      <c r="M38" t="s">
        <v>258</v>
      </c>
    </row>
    <row r="39" spans="3:13" x14ac:dyDescent="0.25">
      <c r="C39" t="s">
        <v>46</v>
      </c>
      <c r="D39" t="str">
        <f>IF('Risk Assessment'!B22 = "Please select a Strategic Priority",InstitutionalFoundations,IF('Risk Assessment'!B22 = "All",InstitutionalFoundations,IF('Risk Assessment'!B22 = "",InstitutionalFoundations,IF(ISNUMBER(FIND(LEFT(InstitutionalFoundations,2),'Risk Assessment'!B22)),"",SUBSTITUTE(SUBSTITUTE(SUBSTITUTE(SUBSTITUTE(SUBSTITUTE(SUBSTITUTE(SUBSTITUTE(SUBSTITUTE('Risk Assessment'!B22,LearningEnvironment,"1."),CareerOutcomes,"2."),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39" t="s">
        <v>37</v>
      </c>
      <c r="L39" s="16" t="s">
        <v>271</v>
      </c>
      <c r="M39" t="s">
        <v>258</v>
      </c>
    </row>
    <row r="40" spans="3:13" x14ac:dyDescent="0.25">
      <c r="K40" t="s">
        <v>37</v>
      </c>
      <c r="L40" s="16" t="s">
        <v>269</v>
      </c>
      <c r="M40" t="s">
        <v>258</v>
      </c>
    </row>
    <row r="41" spans="3:13" x14ac:dyDescent="0.25">
      <c r="C41" t="s">
        <v>273</v>
      </c>
      <c r="D41" t="s">
        <v>273</v>
      </c>
      <c r="K41" t="s">
        <v>37</v>
      </c>
      <c r="L41" s="16" t="s">
        <v>267</v>
      </c>
      <c r="M41" t="s">
        <v>258</v>
      </c>
    </row>
    <row r="42" spans="3:13" x14ac:dyDescent="0.25">
      <c r="C42" t="s">
        <v>18</v>
      </c>
      <c r="D42" t="s">
        <v>18</v>
      </c>
      <c r="K42" t="s">
        <v>37</v>
      </c>
      <c r="L42" s="16" t="s">
        <v>268</v>
      </c>
      <c r="M42" t="s">
        <v>258</v>
      </c>
    </row>
    <row r="43" spans="3:13" x14ac:dyDescent="0.25">
      <c r="C43" t="s">
        <v>26</v>
      </c>
      <c r="D43" t="s">
        <v>26</v>
      </c>
      <c r="K43" t="s">
        <v>37</v>
      </c>
      <c r="L43" s="16" t="s">
        <v>265</v>
      </c>
      <c r="M43" t="s">
        <v>258</v>
      </c>
    </row>
    <row r="44" spans="3:13" x14ac:dyDescent="0.25">
      <c r="C44" t="s">
        <v>30</v>
      </c>
      <c r="D44" t="str">
        <f>IF('Risk Assessment'!B27 = "Please select a Strategic Priority",LearningEnvironment,IF('Risk Assessment'!B27 = "All",LearningEnvironment,IF('Risk Assessment'!B27 = "",LearningEnvironment,IF(ISNUMBER(FIND(LEFT(LearningEnvironment,2),'Risk Assessment'!B27)),"",SUBSTITUTE(SUBSTITUTE(SUBSTITUTE(SUBSTITUTE(SUBSTITUTE(SUBSTITUTE(SUBSTITUTE(SUBSTITUTE('Risk Assessment'!B27,LearningEnvironment,"1."),CareerOutcomes,"2."),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44" t="s">
        <v>37</v>
      </c>
      <c r="L44" s="16" t="s">
        <v>261</v>
      </c>
      <c r="M44" t="s">
        <v>259</v>
      </c>
    </row>
    <row r="45" spans="3:13" x14ac:dyDescent="0.25">
      <c r="C45" t="s">
        <v>34</v>
      </c>
      <c r="D45" t="str">
        <f>IF('Risk Assessment'!B27 = "Please select a Strategic Priority",CareerOutcomes,IF('Risk Assessment'!B27 = "All",CareerOutcomes,IF('Risk Assessment'!B27 = "",CareerOutcomes,IF(ISNUMBER(FIND(LEFT(CareerOutcomes,2),'Risk Assessment'!B27)),"",SUBSTITUTE(SUBSTITUTE(SUBSTITUTE(SUBSTITUTE(SUBSTITUTE(SUBSTITUTE(SUBSTITUTE(SUBSTITUTE('Risk Assessment'!B27,LearningEnvironment,"1."),CareerOutcomes,"2."),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45" t="s">
        <v>37</v>
      </c>
      <c r="L45" s="16" t="s">
        <v>260</v>
      </c>
      <c r="M45" t="s">
        <v>259</v>
      </c>
    </row>
    <row r="46" spans="3:13" x14ac:dyDescent="0.25">
      <c r="C46" t="s">
        <v>38</v>
      </c>
      <c r="D46" t="str">
        <f>IF('Risk Assessment'!B27 = "Please select a Strategic Priority",ServeCommunities,IF('Risk Assessment'!B27 = "All",ServeCommunities,IF('Risk Assessment'!B27 = "",ServeCommunities,IF(ISNUMBER(FIND(LEFT(ServeCommunities,2),'Risk Assessment'!B27)),"",SUBSTITUTE(SUBSTITUTE(SUBSTITUTE(SUBSTITUTE(SUBSTITUTE(SUBSTITUTE(SUBSTITUTE(SUBSTITUTE('Risk Assessment'!B27,LearningEnvironment,"1."),CareerOutcomes,"2."),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46" t="s">
        <v>37</v>
      </c>
      <c r="L46" s="16" t="s">
        <v>266</v>
      </c>
      <c r="M46" t="s">
        <v>259</v>
      </c>
    </row>
    <row r="47" spans="3:13" x14ac:dyDescent="0.25">
      <c r="C47" t="s">
        <v>42</v>
      </c>
      <c r="D47" t="str">
        <f>IF('Risk Assessment'!B27 = "Please select a Strategic Priority",NationalSignificance,IF('Risk Assessment'!B27 = "All",NationalSignificance,IF('Risk Assessment'!B27 = "",NationalSignificance,IF(ISNUMBER(FIND(LEFT(NationalSignificance,2),'Risk Assessment'!B27)),"",SUBSTITUTE(SUBSTITUTE(SUBSTITUTE(SUBSTITUTE(SUBSTITUTE(SUBSTITUTE(SUBSTITUTE(SUBSTITUTE('Risk Assessment'!B27,LearningEnvironment,"1."),CareerOutcomes,"2."), ServeCommunities, "3."),NationalSignificance, "4."),HumanDignity,"5."),InstitutionalFoundations,"6.")&amp;"  &amp;  "&amp;SUBSTITUTE(NationalSignificance,"4. Address issues of national significance", "4."),"Pl",""),"All","")))))</f>
        <v>4. Address issues of national significance</v>
      </c>
      <c r="K47" t="s">
        <v>37</v>
      </c>
      <c r="L47" s="16" t="s">
        <v>262</v>
      </c>
      <c r="M47" t="s">
        <v>259</v>
      </c>
    </row>
    <row r="48" spans="3:13" x14ac:dyDescent="0.25">
      <c r="C48" t="s">
        <v>44</v>
      </c>
      <c r="D48" t="str">
        <f>IF('Risk Assessment'!B27 = "Please select a Strategic Priority",HumanDignity,IF('Risk Assessment'!B27 = "All",HumanDignity,IF('Risk Assessment'!B27 = "",HumanDignity,IF(ISNUMBER(FIND(LEFT(HumanDignity,2),'Risk Assessment'!B27)),"",SUBSTITUTE(SUBSTITUTE(SUBSTITUTE(SUBSTITUTE(SUBSTITUTE(SUBSTITUTE(SUBSTITUTE(SUBSTITUTE('Risk Assessment'!B27,LearningEnvironment,"1."),CareerOutcomes,"2."), ServeCommunities, "3."),NationalSignificance, "4."),HumanDignity,"5."),InstitutionalFoundations,"6.")&amp;"  &amp;  "&amp;SUBSTITUTE(HumanDignity,"5. Promote human dignity and advance the common good", "5."),"Pl",""),"All","")))))</f>
        <v>5. Promote human dignity and advance the common good</v>
      </c>
      <c r="K48" t="s">
        <v>37</v>
      </c>
      <c r="L48" s="16" t="s">
        <v>263</v>
      </c>
      <c r="M48" t="s">
        <v>259</v>
      </c>
    </row>
    <row r="49" spans="3:13" x14ac:dyDescent="0.25">
      <c r="C49" t="s">
        <v>46</v>
      </c>
      <c r="D49" t="str">
        <f>IF('Risk Assessment'!B27 = "Please select a Strategic Priority",InstitutionalFoundations,IF('Risk Assessment'!B27 = "All",InstitutionalFoundations,IF('Risk Assessment'!B27 = "",InstitutionalFoundations,IF(ISNUMBER(FIND(LEFT(InstitutionalFoundations,2),'Risk Assessment'!B27)),"",SUBSTITUTE(SUBSTITUTE(SUBSTITUTE(SUBSTITUTE(SUBSTITUTE(SUBSTITUTE(SUBSTITUTE(SUBSTITUTE('Risk Assessment'!B27,LearningEnvironment,"1."),CareerOutcomes,"2."),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49" t="s">
        <v>37</v>
      </c>
      <c r="L49" s="16" t="s">
        <v>264</v>
      </c>
      <c r="M49" t="s">
        <v>259</v>
      </c>
    </row>
    <row r="50" spans="3:13" x14ac:dyDescent="0.25">
      <c r="K50" t="s">
        <v>41</v>
      </c>
      <c r="L50" s="16" t="s">
        <v>270</v>
      </c>
      <c r="M50" t="s">
        <v>258</v>
      </c>
    </row>
    <row r="51" spans="3:13" x14ac:dyDescent="0.25">
      <c r="C51" t="s">
        <v>274</v>
      </c>
      <c r="D51" t="s">
        <v>274</v>
      </c>
      <c r="K51" t="s">
        <v>41</v>
      </c>
      <c r="L51" s="16" t="s">
        <v>271</v>
      </c>
      <c r="M51" t="s">
        <v>258</v>
      </c>
    </row>
    <row r="52" spans="3:13" x14ac:dyDescent="0.25">
      <c r="C52" t="s">
        <v>18</v>
      </c>
      <c r="D52" t="s">
        <v>18</v>
      </c>
      <c r="K52" t="s">
        <v>41</v>
      </c>
      <c r="L52" s="16" t="s">
        <v>269</v>
      </c>
      <c r="M52" t="s">
        <v>258</v>
      </c>
    </row>
    <row r="53" spans="3:13" x14ac:dyDescent="0.25">
      <c r="C53" t="s">
        <v>26</v>
      </c>
      <c r="D53" t="s">
        <v>26</v>
      </c>
      <c r="K53" t="s">
        <v>41</v>
      </c>
      <c r="L53" s="16" t="s">
        <v>267</v>
      </c>
      <c r="M53" t="s">
        <v>258</v>
      </c>
    </row>
    <row r="54" spans="3:13" x14ac:dyDescent="0.25">
      <c r="C54" t="s">
        <v>30</v>
      </c>
      <c r="D54" t="str">
        <f>IF('Risk Assessment'!B32 = "Please select a Strategic Priority",LearningEnvironment,IF('Risk Assessment'!B32 = "All",LearningEnvironment,IF('Risk Assessment'!B32 = "",LearningEnvironment,IF(ISNUMBER(FIND(LEFT(LearningEnvironment,2),'Risk Assessment'!B32)),"",SUBSTITUTE(SUBSTITUTE(SUBSTITUTE(SUBSTITUTE(SUBSTITUTE(SUBSTITUTE(SUBSTITUTE(SUBSTITUTE('Risk Assessment'!B32,LearningEnvironment,"1."),CareerOutcomes,"2."),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54" t="s">
        <v>41</v>
      </c>
      <c r="L54" s="16" t="s">
        <v>268</v>
      </c>
      <c r="M54" t="s">
        <v>258</v>
      </c>
    </row>
    <row r="55" spans="3:13" x14ac:dyDescent="0.25">
      <c r="C55" t="s">
        <v>34</v>
      </c>
      <c r="D55" t="str">
        <f>IF('Risk Assessment'!B32 = "Please select a Strategic Priority",CareerOutcomes,IF('Risk Assessment'!B32 = "All",CareerOutcomes,IF('Risk Assessment'!B32 = "",CareerOutcomes,IF(ISNUMBER(FIND(LEFT(CareerOutcomes,2),'Risk Assessment'!B32)),"",SUBSTITUTE(SUBSTITUTE(SUBSTITUTE(SUBSTITUTE(SUBSTITUTE(SUBSTITUTE(SUBSTITUTE(SUBSTITUTE('Risk Assessment'!B32,LearningEnvironment,"1."),CareerOutcomes,"2."),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55" t="s">
        <v>41</v>
      </c>
      <c r="L55" s="16" t="s">
        <v>265</v>
      </c>
      <c r="M55" t="s">
        <v>258</v>
      </c>
    </row>
    <row r="56" spans="3:13" x14ac:dyDescent="0.25">
      <c r="C56" t="s">
        <v>38</v>
      </c>
      <c r="D56" t="str">
        <f>IF('Risk Assessment'!B32 = "Please select a Strategic Priority",ServeCommunities,IF('Risk Assessment'!B32 = "All",ServeCommunities,IF('Risk Assessment'!B32 = "",ServeCommunities,IF(ISNUMBER(FIND(LEFT(ServeCommunities,2),'Risk Assessment'!B32)),"",SUBSTITUTE(SUBSTITUTE(SUBSTITUTE(SUBSTITUTE(SUBSTITUTE(SUBSTITUTE(SUBSTITUTE(SUBSTITUTE('Risk Assessment'!B32,LearningEnvironment,"1."),CareerOutcomes,"2."),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56" t="s">
        <v>41</v>
      </c>
      <c r="L56" s="16" t="s">
        <v>261</v>
      </c>
      <c r="M56" t="s">
        <v>258</v>
      </c>
    </row>
    <row r="57" spans="3:13" x14ac:dyDescent="0.25">
      <c r="C57" t="s">
        <v>42</v>
      </c>
      <c r="D57" t="str">
        <f>IF('Risk Assessment'!B32 = "Please select a Strategic Priority",NationalSignificance,IF('Risk Assessment'!B32 = "All",NationalSignificance,IF('Risk Assessment'!B32 = "",NationalSignificance,IF(ISNUMBER(FIND(LEFT(NationalSignificance,2),'Risk Assessment'!B32)),"",SUBSTITUTE(SUBSTITUTE(SUBSTITUTE(SUBSTITUTE(SUBSTITUTE(SUBSTITUTE(SUBSTITUTE(SUBSTITUTE('Risk Assessment'!B32,LearningEnvironment,"1."),CareerOutcomes,"2."), ServeCommunities, "3."),NationalSignificance, "4."),HumanDignity,"5."),InstitutionalFoundations,"6.")&amp;"  &amp;  "&amp;SUBSTITUTE(NationalSignificance,"4. Address issues of national significance", "4."),"Pl",""),"All","")))))</f>
        <v>4. Address issues of national significance</v>
      </c>
      <c r="K57" t="s">
        <v>41</v>
      </c>
      <c r="L57" s="16" t="s">
        <v>260</v>
      </c>
      <c r="M57" t="s">
        <v>259</v>
      </c>
    </row>
    <row r="58" spans="3:13" x14ac:dyDescent="0.25">
      <c r="C58" t="s">
        <v>44</v>
      </c>
      <c r="D58" t="str">
        <f>IF('Risk Assessment'!B32 = "Please select a Strategic Priority",HumanDignity,IF('Risk Assessment'!B32 = "All",HumanDignity,IF('Risk Assessment'!B32 = "",HumanDignity,IF(ISNUMBER(FIND(LEFT(HumanDignity,2),'Risk Assessment'!B32)),"",SUBSTITUTE(SUBSTITUTE(SUBSTITUTE(SUBSTITUTE(SUBSTITUTE(SUBSTITUTE(SUBSTITUTE(SUBSTITUTE('Risk Assessment'!B32,LearningEnvironment,"1."),CareerOutcomes,"2."), ServeCommunities, "3."),NationalSignificance, "4."),HumanDignity,"5."),InstitutionalFoundations,"6.")&amp;"  &amp;  "&amp;SUBSTITUTE(HumanDignity,"5. Promote human dignity and advance the common good", "5."),"Pl",""),"All","")))))</f>
        <v>5. Promote human dignity and advance the common good</v>
      </c>
      <c r="K58" t="s">
        <v>41</v>
      </c>
      <c r="L58" s="16" t="s">
        <v>266</v>
      </c>
      <c r="M58" t="s">
        <v>259</v>
      </c>
    </row>
    <row r="59" spans="3:13" x14ac:dyDescent="0.25">
      <c r="C59" t="s">
        <v>46</v>
      </c>
      <c r="D59" t="str">
        <f>IF('Risk Assessment'!B32 = "Please select a Strategic Priority",InstitutionalFoundations,IF('Risk Assessment'!B32 = "All",InstitutionalFoundations,IF('Risk Assessment'!B32 = "",InstitutionalFoundations,IF(ISNUMBER(FIND(LEFT(InstitutionalFoundations,2),'Risk Assessment'!B32)),"",SUBSTITUTE(SUBSTITUTE(SUBSTITUTE(SUBSTITUTE(SUBSTITUTE(SUBSTITUTE(SUBSTITUTE(SUBSTITUTE('Risk Assessment'!B32,LearningEnvironment,"1."),CareerOutcomes,"2."),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59" t="s">
        <v>41</v>
      </c>
      <c r="L59" s="16" t="s">
        <v>262</v>
      </c>
      <c r="M59" t="s">
        <v>259</v>
      </c>
    </row>
    <row r="60" spans="3:13" x14ac:dyDescent="0.25">
      <c r="K60" t="s">
        <v>41</v>
      </c>
      <c r="L60" s="16" t="s">
        <v>263</v>
      </c>
      <c r="M60" t="s">
        <v>259</v>
      </c>
    </row>
    <row r="61" spans="3:13" x14ac:dyDescent="0.25">
      <c r="C61" t="s">
        <v>275</v>
      </c>
      <c r="D61" t="s">
        <v>275</v>
      </c>
      <c r="K61" t="s">
        <v>41</v>
      </c>
      <c r="L61" s="16" t="s">
        <v>264</v>
      </c>
      <c r="M61" t="s">
        <v>259</v>
      </c>
    </row>
    <row r="62" spans="3:13" x14ac:dyDescent="0.25">
      <c r="C62" t="s">
        <v>18</v>
      </c>
      <c r="D62" t="s">
        <v>18</v>
      </c>
      <c r="K62" t="s">
        <v>43</v>
      </c>
      <c r="L62" s="16" t="s">
        <v>270</v>
      </c>
      <c r="M62" t="s">
        <v>258</v>
      </c>
    </row>
    <row r="63" spans="3:13" x14ac:dyDescent="0.25">
      <c r="C63" t="s">
        <v>26</v>
      </c>
      <c r="D63" t="s">
        <v>26</v>
      </c>
      <c r="K63" t="s">
        <v>43</v>
      </c>
      <c r="L63" s="16" t="s">
        <v>271</v>
      </c>
      <c r="M63" t="s">
        <v>258</v>
      </c>
    </row>
    <row r="64" spans="3:13" x14ac:dyDescent="0.25">
      <c r="C64" t="s">
        <v>30</v>
      </c>
      <c r="D64" t="str">
        <f>IF('Risk Assessment'!B37 = "Please select a Strategic Priority",LearningEnvironment,IF('Risk Assessment'!B37 = "All",LearningEnvironment,IF('Risk Assessment'!B37 = "",LearningEnvironment,IF(ISNUMBER(FIND(LEFT(LearningEnvironment,2),'Risk Assessment'!B37)),"",SUBSTITUTE(SUBSTITUTE(SUBSTITUTE(SUBSTITUTE(SUBSTITUTE(SUBSTITUTE(SUBSTITUTE(SUBSTITUTE('Risk Assessment'!B37,LearningEnvironment,"1."),CareerOutcomes,"2."),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64" t="s">
        <v>43</v>
      </c>
      <c r="L64" s="16" t="s">
        <v>269</v>
      </c>
      <c r="M64" t="s">
        <v>258</v>
      </c>
    </row>
    <row r="65" spans="3:13" x14ac:dyDescent="0.25">
      <c r="C65" t="s">
        <v>34</v>
      </c>
      <c r="D65" t="str">
        <f>IF('Risk Assessment'!B37 = "Please select a Strategic Priority",CareerOutcomes,IF('Risk Assessment'!B37 = "All",CareerOutcomes,IF('Risk Assessment'!B37 = "",CareerOutcomes,IF(ISNUMBER(FIND(LEFT(CareerOutcomes,2),'Risk Assessment'!B37)),"",SUBSTITUTE(SUBSTITUTE(SUBSTITUTE(SUBSTITUTE(SUBSTITUTE(SUBSTITUTE(SUBSTITUTE(SUBSTITUTE('Risk Assessment'!B37,LearningEnvironment,"1."),CareerOutcomes,"2."),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65" t="s">
        <v>43</v>
      </c>
      <c r="L65" s="16" t="s">
        <v>267</v>
      </c>
      <c r="M65" t="s">
        <v>258</v>
      </c>
    </row>
    <row r="66" spans="3:13" x14ac:dyDescent="0.25">
      <c r="C66" t="s">
        <v>38</v>
      </c>
      <c r="D66" t="str">
        <f>IF('Risk Assessment'!B37 = "Please select a Strategic Priority",ServeCommunities,IF('Risk Assessment'!B37 = "All",ServeCommunities,IF('Risk Assessment'!B37 = "",ServeCommunities,IF(ISNUMBER(FIND(LEFT(ServeCommunities,2),'Risk Assessment'!B37)),"",SUBSTITUTE(SUBSTITUTE(SUBSTITUTE(SUBSTITUTE(SUBSTITUTE(SUBSTITUTE(SUBSTITUTE(SUBSTITUTE('Risk Assessment'!B37,LearningEnvironment,"1."),CareerOutcomes,"2."),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66" t="s">
        <v>43</v>
      </c>
      <c r="L66" s="16" t="s">
        <v>268</v>
      </c>
      <c r="M66" t="s">
        <v>258</v>
      </c>
    </row>
    <row r="67" spans="3:13" x14ac:dyDescent="0.25">
      <c r="C67" t="s">
        <v>42</v>
      </c>
      <c r="D67" t="str">
        <f>IF('Risk Assessment'!B37 = "Please select a Strategic Priority",NationalSignificance,IF('Risk Assessment'!B37 = "All",NationalSignificance,IF('Risk Assessment'!B37 = "",NationalSignificance,IF(ISNUMBER(FIND(LEFT(NationalSignificance,2),'Risk Assessment'!B37)),"",SUBSTITUTE(SUBSTITUTE(SUBSTITUTE(SUBSTITUTE(SUBSTITUTE(SUBSTITUTE(SUBSTITUTE(SUBSTITUTE('Risk Assessment'!B37,LearningEnvironment,"1."),CareerOutcomes,"2."), ServeCommunities, "3."),NationalSignificance, "4."),HumanDignity,"5."),InstitutionalFoundations,"6.")&amp;"  &amp;  "&amp;SUBSTITUTE(NationalSignificance,"4. Address issues of national significance", "4."),"Pl",""),"All","")))))</f>
        <v>4. Address issues of national significance</v>
      </c>
      <c r="K67" t="s">
        <v>43</v>
      </c>
      <c r="L67" s="16" t="s">
        <v>265</v>
      </c>
      <c r="M67" t="s">
        <v>258</v>
      </c>
    </row>
    <row r="68" spans="3:13" x14ac:dyDescent="0.25">
      <c r="C68" t="s">
        <v>44</v>
      </c>
      <c r="D68" t="str">
        <f>IF('Risk Assessment'!B37 = "Please select a Strategic Priority",HumanDignity,IF('Risk Assessment'!B37 = "All",HumanDignity,IF('Risk Assessment'!B37 = "",HumanDignity,IF(ISNUMBER(FIND(LEFT(HumanDignity,2),'Risk Assessment'!B37)),"",SUBSTITUTE(SUBSTITUTE(SUBSTITUTE(SUBSTITUTE(SUBSTITUTE(SUBSTITUTE(SUBSTITUTE(SUBSTITUTE('Risk Assessment'!B37,LearningEnvironment,"1."),CareerOutcomes,"2."), ServeCommunities, "3."),NationalSignificance, "4."),HumanDignity,"5."),InstitutionalFoundations,"6.")&amp;"  &amp;  "&amp;SUBSTITUTE(HumanDignity,"5. Promote human dignity and advance the common good", "5."),"Pl",""),"All","")))))</f>
        <v>5. Promote human dignity and advance the common good</v>
      </c>
      <c r="K68" t="s">
        <v>43</v>
      </c>
      <c r="L68" s="16" t="s">
        <v>261</v>
      </c>
      <c r="M68" t="s">
        <v>258</v>
      </c>
    </row>
    <row r="69" spans="3:13" x14ac:dyDescent="0.25">
      <c r="C69" t="s">
        <v>46</v>
      </c>
      <c r="D69" t="str">
        <f>IF('Risk Assessment'!B37 = "Please select a Strategic Priority",InstitutionalFoundations,IF('Risk Assessment'!B37 = "All",InstitutionalFoundations,IF('Risk Assessment'!B37 = "",InstitutionalFoundations,IF(ISNUMBER(FIND(LEFT(InstitutionalFoundations,2),'Risk Assessment'!B37)),"",SUBSTITUTE(SUBSTITUTE(SUBSTITUTE(SUBSTITUTE(SUBSTITUTE(SUBSTITUTE(SUBSTITUTE(SUBSTITUTE('Risk Assessment'!B37,LearningEnvironment,"1."),CareerOutcomes,"2."),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69" t="s">
        <v>43</v>
      </c>
      <c r="L69" s="16" t="s">
        <v>260</v>
      </c>
      <c r="M69" t="s">
        <v>258</v>
      </c>
    </row>
    <row r="70" spans="3:13" x14ac:dyDescent="0.25">
      <c r="K70" t="s">
        <v>43</v>
      </c>
      <c r="L70" s="16" t="s">
        <v>266</v>
      </c>
      <c r="M70" t="s">
        <v>258</v>
      </c>
    </row>
    <row r="71" spans="3:13" x14ac:dyDescent="0.25">
      <c r="C71" t="s">
        <v>277</v>
      </c>
      <c r="D71" t="s">
        <v>277</v>
      </c>
      <c r="K71" t="s">
        <v>43</v>
      </c>
      <c r="L71" s="16" t="s">
        <v>262</v>
      </c>
      <c r="M71" t="s">
        <v>259</v>
      </c>
    </row>
    <row r="72" spans="3:13" x14ac:dyDescent="0.25">
      <c r="C72" t="s">
        <v>18</v>
      </c>
      <c r="D72" t="s">
        <v>18</v>
      </c>
      <c r="K72" t="s">
        <v>43</v>
      </c>
      <c r="L72" s="16" t="s">
        <v>263</v>
      </c>
      <c r="M72" t="s">
        <v>259</v>
      </c>
    </row>
    <row r="73" spans="3:13" x14ac:dyDescent="0.25">
      <c r="C73" t="s">
        <v>26</v>
      </c>
      <c r="D73" t="s">
        <v>26</v>
      </c>
      <c r="K73" t="s">
        <v>43</v>
      </c>
      <c r="L73" s="16" t="s">
        <v>264</v>
      </c>
      <c r="M73" t="s">
        <v>259</v>
      </c>
    </row>
    <row r="74" spans="3:13" x14ac:dyDescent="0.25">
      <c r="C74" t="s">
        <v>30</v>
      </c>
      <c r="D74" t="str">
        <f>IF('Risk Assessment'!B42 = "Please select a Strategic Priority",LearningEnvironment,IF('Risk Assessment'!B42 = "All",LearningEnvironment,IF('Risk Assessment'!B42 = "",LearningEnvironment,IF(ISNUMBER(FIND(LEFT(LearningEnvironment,2),'Risk Assessment'!B42)),"",SUBSTITUTE(SUBSTITUTE(SUBSTITUTE(SUBSTITUTE(SUBSTITUTE(SUBSTITUTE(SUBSTITUTE(SUBSTITUTE('Risk Assessment'!B42,LearningEnvironment,"1."),CareerOutcomes,"2."),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74" t="s">
        <v>45</v>
      </c>
      <c r="L74" s="16" t="s">
        <v>270</v>
      </c>
      <c r="M74" t="s">
        <v>258</v>
      </c>
    </row>
    <row r="75" spans="3:13" x14ac:dyDescent="0.25">
      <c r="C75" t="s">
        <v>34</v>
      </c>
      <c r="D75" t="str">
        <f>IF('Risk Assessment'!B42 = "Please select a Strategic Priority",CareerOutcomes,IF('Risk Assessment'!B42 = "All",CareerOutcomes,IF('Risk Assessment'!B42 = "",CareerOutcomes,IF(ISNUMBER(FIND(LEFT(CareerOutcomes,2),'Risk Assessment'!B42)),"",SUBSTITUTE(SUBSTITUTE(SUBSTITUTE(SUBSTITUTE(SUBSTITUTE(SUBSTITUTE(SUBSTITUTE(SUBSTITUTE('Risk Assessment'!B42,LearningEnvironment,"1."),CareerOutcomes,"2."),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75" t="s">
        <v>45</v>
      </c>
      <c r="L75" s="16" t="s">
        <v>271</v>
      </c>
      <c r="M75" t="s">
        <v>258</v>
      </c>
    </row>
    <row r="76" spans="3:13" x14ac:dyDescent="0.25">
      <c r="C76" t="s">
        <v>38</v>
      </c>
      <c r="D76" t="str">
        <f>IF('Risk Assessment'!B42 = "Please select a Strategic Priority",ServeCommunities,IF('Risk Assessment'!B42 = "All",ServeCommunities,IF('Risk Assessment'!B42 = "",ServeCommunities,IF(ISNUMBER(FIND(LEFT(ServeCommunities,2),'Risk Assessment'!B42)),"",SUBSTITUTE(SUBSTITUTE(SUBSTITUTE(SUBSTITUTE(SUBSTITUTE(SUBSTITUTE(SUBSTITUTE(SUBSTITUTE('Risk Assessment'!B42,LearningEnvironment,"1."),CareerOutcomes,"2."),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76" t="s">
        <v>45</v>
      </c>
      <c r="L76" s="16" t="s">
        <v>269</v>
      </c>
      <c r="M76" t="s">
        <v>258</v>
      </c>
    </row>
    <row r="77" spans="3:13" x14ac:dyDescent="0.25">
      <c r="C77" t="s">
        <v>42</v>
      </c>
      <c r="D77" t="str">
        <f>IF('Risk Assessment'!B42 = "Please select a Strategic Priority",NationalSignificance,IF('Risk Assessment'!B42 = "All",NationalSignificance,IF('Risk Assessment'!B42 = "",NationalSignificance,IF(ISNUMBER(FIND(LEFT(NationalSignificance,2),'Risk Assessment'!B42)),"",SUBSTITUTE(SUBSTITUTE(SUBSTITUTE(SUBSTITUTE(SUBSTITUTE(SUBSTITUTE(SUBSTITUTE(SUBSTITUTE('Risk Assessment'!B42,LearningEnvironment,"1."),CareerOutcomes,"2."), ServeCommunities, "3."),NationalSignificance, "4."),HumanDignity,"5."),InstitutionalFoundations,"6.")&amp;"  &amp;  "&amp;SUBSTITUTE(NationalSignificance,"4. Address issues of national significance", "4."),"Pl",""),"All","")))))</f>
        <v>4. Address issues of national significance</v>
      </c>
      <c r="K77" t="s">
        <v>45</v>
      </c>
      <c r="L77" s="16" t="s">
        <v>267</v>
      </c>
      <c r="M77" t="s">
        <v>258</v>
      </c>
    </row>
    <row r="78" spans="3:13" x14ac:dyDescent="0.25">
      <c r="C78" t="s">
        <v>44</v>
      </c>
      <c r="D78" t="str">
        <f>IF('Risk Assessment'!B42 = "Please select a Strategic Priority",HumanDignity,IF('Risk Assessment'!B42 = "All",HumanDignity,IF('Risk Assessment'!B42 = "",HumanDignity,IF(ISNUMBER(FIND(LEFT(HumanDignity,2),'Risk Assessment'!B42)),"",SUBSTITUTE(SUBSTITUTE(SUBSTITUTE(SUBSTITUTE(SUBSTITUTE(SUBSTITUTE(SUBSTITUTE(SUBSTITUTE('Risk Assessment'!B42,LearningEnvironment,"1."),CareerOutcomes,"2."), ServeCommunities, "3."),NationalSignificance, "4."),HumanDignity,"5."),InstitutionalFoundations,"6.")&amp;"  &amp;  "&amp;SUBSTITUTE(HumanDignity,"5. Promote human dignity and advance the common good", "5."),"Pl",""),"All","")))))</f>
        <v>5. Promote human dignity and advance the common good</v>
      </c>
      <c r="K78" t="s">
        <v>45</v>
      </c>
      <c r="L78" s="16" t="s">
        <v>268</v>
      </c>
      <c r="M78" t="s">
        <v>258</v>
      </c>
    </row>
    <row r="79" spans="3:13" x14ac:dyDescent="0.25">
      <c r="C79" t="s">
        <v>46</v>
      </c>
      <c r="D79" t="str">
        <f>IF('Risk Assessment'!B42 = "Please select a Strategic Priority",InstitutionalFoundations,IF('Risk Assessment'!B42 = "All",InstitutionalFoundations,IF('Risk Assessment'!B42 = "",InstitutionalFoundations,IF(ISNUMBER(FIND(LEFT(InstitutionalFoundations,2),'Risk Assessment'!B42)),"",SUBSTITUTE(SUBSTITUTE(SUBSTITUTE(SUBSTITUTE(SUBSTITUTE(SUBSTITUTE(SUBSTITUTE(SUBSTITUTE('Risk Assessment'!B42,LearningEnvironment,"1."),CareerOutcomes,"2."),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79" t="s">
        <v>45</v>
      </c>
      <c r="L79" s="16" t="s">
        <v>265</v>
      </c>
      <c r="M79" t="s">
        <v>258</v>
      </c>
    </row>
    <row r="80" spans="3:13" x14ac:dyDescent="0.25">
      <c r="K80" t="s">
        <v>45</v>
      </c>
      <c r="L80" s="16" t="s">
        <v>261</v>
      </c>
      <c r="M80" t="s">
        <v>259</v>
      </c>
    </row>
    <row r="81" spans="3:13" x14ac:dyDescent="0.25">
      <c r="C81" t="s">
        <v>276</v>
      </c>
      <c r="D81" t="s">
        <v>276</v>
      </c>
      <c r="K81" t="s">
        <v>45</v>
      </c>
      <c r="L81" s="16" t="s">
        <v>260</v>
      </c>
      <c r="M81" t="s">
        <v>259</v>
      </c>
    </row>
    <row r="82" spans="3:13" x14ac:dyDescent="0.25">
      <c r="C82" t="s">
        <v>18</v>
      </c>
      <c r="D82" t="s">
        <v>18</v>
      </c>
      <c r="K82" t="s">
        <v>45</v>
      </c>
      <c r="L82" s="16" t="s">
        <v>266</v>
      </c>
      <c r="M82" t="s">
        <v>259</v>
      </c>
    </row>
    <row r="83" spans="3:13" x14ac:dyDescent="0.25">
      <c r="C83" t="s">
        <v>26</v>
      </c>
      <c r="D83" t="s">
        <v>26</v>
      </c>
      <c r="K83" t="s">
        <v>45</v>
      </c>
      <c r="L83" s="16" t="s">
        <v>262</v>
      </c>
      <c r="M83" t="s">
        <v>259</v>
      </c>
    </row>
    <row r="84" spans="3:13" x14ac:dyDescent="0.25">
      <c r="C84" t="s">
        <v>30</v>
      </c>
      <c r="D84" t="str">
        <f>IF('Risk Assessment'!B47 = "Please select a Strategic Priority",LearningEnvironment,IF('Risk Assessment'!B47 = "All",LearningEnvironment,IF('Risk Assessment'!B47 = "",LearningEnvironment,IF(ISNUMBER(FIND(LEFT(LearningEnvironment,2),'Risk Assessment'!B47)),"",SUBSTITUTE(SUBSTITUTE(SUBSTITUTE(SUBSTITUTE(SUBSTITUTE(SUBSTITUTE(SUBSTITUTE(SUBSTITUTE('Risk Assessment'!B47,LearningEnvironment,"1."),CareerOutcomes,"2."),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84" t="s">
        <v>45</v>
      </c>
      <c r="L84" s="16" t="s">
        <v>263</v>
      </c>
      <c r="M84" t="s">
        <v>259</v>
      </c>
    </row>
    <row r="85" spans="3:13" x14ac:dyDescent="0.25">
      <c r="C85" t="s">
        <v>34</v>
      </c>
      <c r="D85" t="str">
        <f>IF('Risk Assessment'!B47 = "Please select a Strategic Priority",CareerOutcomes,IF('Risk Assessment'!B47 = "All",CareerOutcomes,IF('Risk Assessment'!B47 = "",CareerOutcomes,IF(ISNUMBER(FIND(LEFT(CareerOutcomes,2),'Risk Assessment'!B47)),"",SUBSTITUTE(SUBSTITUTE(SUBSTITUTE(SUBSTITUTE(SUBSTITUTE(SUBSTITUTE(SUBSTITUTE(SUBSTITUTE('Risk Assessment'!B47,LearningEnvironment,"1."),CareerOutcomes,"2."),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85" t="s">
        <v>45</v>
      </c>
      <c r="L85" s="16" t="s">
        <v>264</v>
      </c>
      <c r="M85" t="s">
        <v>259</v>
      </c>
    </row>
    <row r="86" spans="3:13" x14ac:dyDescent="0.25">
      <c r="C86" t="s">
        <v>38</v>
      </c>
      <c r="D86" t="str">
        <f>IF('Risk Assessment'!B47 = "Please select a Strategic Priority",ServeCommunities,IF('Risk Assessment'!B47 = "All",ServeCommunities,IF('Risk Assessment'!B47 = "",ServeCommunities,IF(ISNUMBER(FIND(LEFT(ServeCommunities,2),'Risk Assessment'!B47)),"",SUBSTITUTE(SUBSTITUTE(SUBSTITUTE(SUBSTITUTE(SUBSTITUTE(SUBSTITUTE(SUBSTITUTE(SUBSTITUTE('Risk Assessment'!B47,LearningEnvironment,"1."),CareerOutcomes,"2."),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86" t="s">
        <v>47</v>
      </c>
      <c r="L86" s="16" t="s">
        <v>270</v>
      </c>
      <c r="M86" t="s">
        <v>258</v>
      </c>
    </row>
    <row r="87" spans="3:13" x14ac:dyDescent="0.25">
      <c r="C87" t="s">
        <v>42</v>
      </c>
      <c r="D87" t="str">
        <f>IF('Risk Assessment'!B47 = "Please select a Strategic Priority",NationalSignificance,IF('Risk Assessment'!B47 = "All",NationalSignificance,IF('Risk Assessment'!B47 = "",NationalSignificance,IF(ISNUMBER(FIND(LEFT(NationalSignificance,2),'Risk Assessment'!B47)),"",SUBSTITUTE(SUBSTITUTE(SUBSTITUTE(SUBSTITUTE(SUBSTITUTE(SUBSTITUTE(SUBSTITUTE(SUBSTITUTE('Risk Assessment'!B47,LearningEnvironment,"1."),CareerOutcomes,"2."), ServeCommunities, "3."),NationalSignificance, "4."),HumanDignity,"5."),InstitutionalFoundations,"6.")&amp;"  &amp;  "&amp;SUBSTITUTE(NationalSignificance,"4. Address issues of national significance", "4."),"Pl",""),"All","")))))</f>
        <v>4. Address issues of national significance</v>
      </c>
      <c r="K87" t="s">
        <v>47</v>
      </c>
      <c r="L87" s="16" t="s">
        <v>271</v>
      </c>
      <c r="M87" t="s">
        <v>258</v>
      </c>
    </row>
    <row r="88" spans="3:13" x14ac:dyDescent="0.25">
      <c r="C88" t="s">
        <v>44</v>
      </c>
      <c r="D88" t="str">
        <f>IF('Risk Assessment'!B47 = "Please select a Strategic Priority",HumanDignity,IF('Risk Assessment'!B47 = "All",HumanDignity,IF('Risk Assessment'!B47 = "",HumanDignity,IF(ISNUMBER(FIND(LEFT(HumanDignity,2),'Risk Assessment'!B47)),"",SUBSTITUTE(SUBSTITUTE(SUBSTITUTE(SUBSTITUTE(SUBSTITUTE(SUBSTITUTE(SUBSTITUTE(SUBSTITUTE('Risk Assessment'!B47,LearningEnvironment,"1."),CareerOutcomes,"2."), ServeCommunities, "3."),NationalSignificance, "4."),HumanDignity,"5."),InstitutionalFoundations,"6.")&amp;"  &amp;  "&amp;SUBSTITUTE(HumanDignity,"5. Promote human dignity and advance the common good", "5."),"Pl",""),"All","")))))</f>
        <v>5. Promote human dignity and advance the common good</v>
      </c>
      <c r="K88" t="s">
        <v>47</v>
      </c>
      <c r="L88" s="16" t="s">
        <v>269</v>
      </c>
      <c r="M88" t="s">
        <v>258</v>
      </c>
    </row>
    <row r="89" spans="3:13" x14ac:dyDescent="0.25">
      <c r="C89" t="s">
        <v>46</v>
      </c>
      <c r="D89" t="str">
        <f>IF('Risk Assessment'!B47 = "Please select a Strategic Priority",InstitutionalFoundations,IF('Risk Assessment'!B47 = "All",InstitutionalFoundations,IF('Risk Assessment'!B47 = "",InstitutionalFoundations,IF(ISNUMBER(FIND(LEFT(InstitutionalFoundations,2),'Risk Assessment'!B47)),"",SUBSTITUTE(SUBSTITUTE(SUBSTITUTE(SUBSTITUTE(SUBSTITUTE(SUBSTITUTE(SUBSTITUTE(SUBSTITUTE('Risk Assessment'!B47,LearningEnvironment,"1."),CareerOutcomes,"2."),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89" t="s">
        <v>47</v>
      </c>
      <c r="L89" s="16" t="s">
        <v>267</v>
      </c>
      <c r="M89" t="s">
        <v>258</v>
      </c>
    </row>
    <row r="90" spans="3:13" x14ac:dyDescent="0.25">
      <c r="K90" t="s">
        <v>47</v>
      </c>
      <c r="L90" s="16" t="s">
        <v>268</v>
      </c>
      <c r="M90" t="s">
        <v>258</v>
      </c>
    </row>
    <row r="91" spans="3:13" x14ac:dyDescent="0.25">
      <c r="C91" t="str">
        <f>"Strategic priority"&amp;ROUNDDOWN(ROW(A91)/9,0)</f>
        <v>Strategic priority10</v>
      </c>
      <c r="D91" t="str">
        <f>"Strategic priority"&amp;ROUNDDOWN(ROW(B91)/9,0)</f>
        <v>Strategic priority10</v>
      </c>
      <c r="K91" t="s">
        <v>47</v>
      </c>
      <c r="L91" s="16" t="s">
        <v>265</v>
      </c>
      <c r="M91" t="s">
        <v>258</v>
      </c>
    </row>
    <row r="92" spans="3:13" x14ac:dyDescent="0.25">
      <c r="C92" t="s">
        <v>18</v>
      </c>
      <c r="D92" t="s">
        <v>18</v>
      </c>
      <c r="K92" t="s">
        <v>47</v>
      </c>
      <c r="L92" s="16" t="s">
        <v>261</v>
      </c>
      <c r="M92" t="s">
        <v>258</v>
      </c>
    </row>
    <row r="93" spans="3:13" x14ac:dyDescent="0.25">
      <c r="C93" t="s">
        <v>26</v>
      </c>
      <c r="D93" t="s">
        <v>26</v>
      </c>
      <c r="K93" t="s">
        <v>47</v>
      </c>
      <c r="L93" s="16" t="s">
        <v>260</v>
      </c>
      <c r="M93" t="s">
        <v>258</v>
      </c>
    </row>
    <row r="94" spans="3:13" x14ac:dyDescent="0.25">
      <c r="C94" t="s">
        <v>30</v>
      </c>
      <c r="D94" t="str">
        <f>IF('Risk Assessment'!B52 = "Please select a Strategic Priority",LearningEnvironment,IF('Risk Assessment'!B52 = "All",LearningEnvironment,IF('Risk Assessment'!B52 = "",LearningEnvironment,IF(ISNUMBER(FIND(LEFT(LearningEnvironment,2),'Risk Assessment'!B52)),"",SUBSTITUTE(SUBSTITUTE(SUBSTITUTE(SUBSTITUTE(SUBSTITUTE(SUBSTITUTE(SUBSTITUTE(SUBSTITUTE('Risk Assessment'!B52,LearningEnvironment,"1."),CareerOutcomes,"2."),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94" t="s">
        <v>47</v>
      </c>
      <c r="L94" s="16" t="s">
        <v>266</v>
      </c>
      <c r="M94" t="s">
        <v>259</v>
      </c>
    </row>
    <row r="95" spans="3:13" x14ac:dyDescent="0.25">
      <c r="C95" t="s">
        <v>34</v>
      </c>
      <c r="D95" t="str">
        <f>IF('Risk Assessment'!B52 = "Please select a Strategic Priority",CareerOutcomes,IF('Risk Assessment'!B52 = "All",CareerOutcomes,IF('Risk Assessment'!B52 = "",CareerOutcomes,IF(ISNUMBER(FIND(LEFT(CareerOutcomes,2),'Risk Assessment'!B52)),"",SUBSTITUTE(SUBSTITUTE(SUBSTITUTE(SUBSTITUTE(SUBSTITUTE(SUBSTITUTE(SUBSTITUTE(SUBSTITUTE('Risk Assessment'!B52,LearningEnvironment,"1."),CareerOutcomes,"2."),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95" t="s">
        <v>47</v>
      </c>
      <c r="L95" s="16" t="s">
        <v>262</v>
      </c>
      <c r="M95" t="s">
        <v>259</v>
      </c>
    </row>
    <row r="96" spans="3:13" x14ac:dyDescent="0.25">
      <c r="C96" t="s">
        <v>38</v>
      </c>
      <c r="D96" t="str">
        <f>IF('Risk Assessment'!B52 = "Please select a Strategic Priority",ServeCommunities,IF('Risk Assessment'!B52 = "All",ServeCommunities,IF('Risk Assessment'!B52 = "",ServeCommunities,IF(ISNUMBER(FIND(LEFT(ServeCommunities,2),'Risk Assessment'!B52)),"",SUBSTITUTE(SUBSTITUTE(SUBSTITUTE(SUBSTITUTE(SUBSTITUTE(SUBSTITUTE(SUBSTITUTE(SUBSTITUTE('Risk Assessment'!B52,LearningEnvironment,"1."),CareerOutcomes,"2."),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96" t="s">
        <v>47</v>
      </c>
      <c r="L96" s="16" t="s">
        <v>263</v>
      </c>
      <c r="M96" t="s">
        <v>259</v>
      </c>
    </row>
    <row r="97" spans="3:13" x14ac:dyDescent="0.25">
      <c r="C97" t="s">
        <v>42</v>
      </c>
      <c r="D97" t="str">
        <f>IF('Risk Assessment'!B52 = "Please select a Strategic Priority",NationalSignificance,IF('Risk Assessment'!B52 = "All",NationalSignificance,IF('Risk Assessment'!B52 = "",NationalSignificance,IF(ISNUMBER(FIND(LEFT(NationalSignificance,2),'Risk Assessment'!B52)),"",SUBSTITUTE(SUBSTITUTE(SUBSTITUTE(SUBSTITUTE(SUBSTITUTE(SUBSTITUTE(SUBSTITUTE(SUBSTITUTE('Risk Assessment'!B52,LearningEnvironment,"1."),CareerOutcomes,"2."), ServeCommunities, "3."),NationalSignificance, "4."),HumanDignity,"5."),InstitutionalFoundations,"6.")&amp;"  &amp;  "&amp;SUBSTITUTE(NationalSignificance,"4. Address issues of national significance", "4."),"Pl",""),"All","")))))</f>
        <v>4. Address issues of national significance</v>
      </c>
      <c r="K97" t="s">
        <v>47</v>
      </c>
      <c r="L97" s="16" t="s">
        <v>264</v>
      </c>
      <c r="M97" t="s">
        <v>259</v>
      </c>
    </row>
    <row r="98" spans="3:13" x14ac:dyDescent="0.25">
      <c r="C98" t="s">
        <v>44</v>
      </c>
      <c r="D98" t="str">
        <f>IF('Risk Assessment'!B52 = "Please select a Strategic Priority",HumanDignity,IF('Risk Assessment'!B52 = "All",HumanDignity,IF('Risk Assessment'!B52 = "",HumanDignity,IF(ISNUMBER(FIND(LEFT(HumanDignity,2),'Risk Assessment'!B52)),"",SUBSTITUTE(SUBSTITUTE(SUBSTITUTE(SUBSTITUTE(SUBSTITUTE(SUBSTITUTE(SUBSTITUTE(SUBSTITUTE('Risk Assessment'!B52,LearningEnvironment,"1."),CareerOutcomes,"2."), ServeCommunities, "3."),NationalSignificance, "4."),HumanDignity,"5."),InstitutionalFoundations,"6.")&amp;"  &amp;  "&amp;SUBSTITUTE(HumanDignity,"5. Promote human dignity and advance the common good", "5."),"Pl",""),"All","")))))</f>
        <v>5. Promote human dignity and advance the common good</v>
      </c>
      <c r="K98" t="s">
        <v>48</v>
      </c>
      <c r="L98" s="16" t="s">
        <v>270</v>
      </c>
      <c r="M98" t="s">
        <v>258</v>
      </c>
    </row>
    <row r="99" spans="3:13" x14ac:dyDescent="0.25">
      <c r="C99" t="s">
        <v>46</v>
      </c>
      <c r="D99" t="str">
        <f>IF('Risk Assessment'!B52 = "Please select a Strategic Priority",InstitutionalFoundations,IF('Risk Assessment'!B52 = "All",InstitutionalFoundations,IF('Risk Assessment'!B52 = "",InstitutionalFoundations,IF(ISNUMBER(FIND(LEFT(InstitutionalFoundations,2),'Risk Assessment'!B52)),"",SUBSTITUTE(SUBSTITUTE(SUBSTITUTE(SUBSTITUTE(SUBSTITUTE(SUBSTITUTE(SUBSTITUTE(SUBSTITUTE('Risk Assessment'!B52,LearningEnvironment,"1."),CareerOutcomes,"2."),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99" t="s">
        <v>48</v>
      </c>
      <c r="L99" s="16" t="s">
        <v>271</v>
      </c>
      <c r="M99" t="s">
        <v>258</v>
      </c>
    </row>
    <row r="100" spans="3:13" x14ac:dyDescent="0.25">
      <c r="K100" t="s">
        <v>48</v>
      </c>
      <c r="L100" s="16" t="s">
        <v>269</v>
      </c>
      <c r="M100" t="s">
        <v>258</v>
      </c>
    </row>
    <row r="101" spans="3:13" x14ac:dyDescent="0.25">
      <c r="C101" t="str">
        <f>"Strategic priority"&amp;RIGHT(C91,2)+1</f>
        <v>Strategic priority11</v>
      </c>
      <c r="D101" t="str">
        <f>"Strategic priority"&amp;RIGHT(D91,2)+1</f>
        <v>Strategic priority11</v>
      </c>
      <c r="K101" t="s">
        <v>48</v>
      </c>
      <c r="L101" s="16" t="s">
        <v>267</v>
      </c>
      <c r="M101" t="s">
        <v>258</v>
      </c>
    </row>
    <row r="102" spans="3:13" x14ac:dyDescent="0.25">
      <c r="C102" t="s">
        <v>18</v>
      </c>
      <c r="D102" t="s">
        <v>18</v>
      </c>
      <c r="K102" t="s">
        <v>48</v>
      </c>
      <c r="L102" s="16" t="s">
        <v>268</v>
      </c>
      <c r="M102" t="s">
        <v>258</v>
      </c>
    </row>
    <row r="103" spans="3:13" x14ac:dyDescent="0.25">
      <c r="C103" t="s">
        <v>26</v>
      </c>
      <c r="D103" t="s">
        <v>26</v>
      </c>
      <c r="K103" t="s">
        <v>48</v>
      </c>
      <c r="L103" s="16" t="s">
        <v>265</v>
      </c>
      <c r="M103" t="s">
        <v>258</v>
      </c>
    </row>
    <row r="104" spans="3:13" x14ac:dyDescent="0.25">
      <c r="C104" t="s">
        <v>30</v>
      </c>
      <c r="D104" t="str" cm="1">
        <f t="array" aca="1" ref="D104" ca="1">_xlfn.LET(
_xlpm.RiskAssessmentCell, INDIRECT("'Risk Assessment'!B"&amp;52+(RIGHT(D101,2)-10)*5),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104" t="s">
        <v>48</v>
      </c>
      <c r="L104" s="16" t="s">
        <v>261</v>
      </c>
      <c r="M104" t="s">
        <v>258</v>
      </c>
    </row>
    <row r="105" spans="3:13" x14ac:dyDescent="0.25">
      <c r="C105" t="s">
        <v>34</v>
      </c>
      <c r="D105" t="str" cm="1">
        <f t="array" aca="1" ref="D105" ca="1">_xlfn.LET(
_xlpm.RiskAssessmentCell, INDIRECT("'Risk Assessment'!B"&amp;52+(RIGHT(D101,2)-10)*5),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105" t="s">
        <v>48</v>
      </c>
      <c r="L105" s="16" t="s">
        <v>260</v>
      </c>
      <c r="M105" t="s">
        <v>259</v>
      </c>
    </row>
    <row r="106" spans="3:13" x14ac:dyDescent="0.25">
      <c r="C106" t="s">
        <v>38</v>
      </c>
      <c r="D106" t="str" cm="1">
        <f t="array" aca="1" ref="D106" ca="1">_xlfn.LET(
_xlpm.RiskAssessmentCell, INDIRECT("'Risk Assessment'!B"&amp;52+(RIGHT(D101,2)-10)*5),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106" t="s">
        <v>48</v>
      </c>
      <c r="L106" s="16" t="s">
        <v>266</v>
      </c>
      <c r="M106" t="s">
        <v>259</v>
      </c>
    </row>
    <row r="107" spans="3:13" x14ac:dyDescent="0.25">
      <c r="C107" t="s">
        <v>42</v>
      </c>
      <c r="D107" t="str" cm="1">
        <f t="array" aca="1" ref="D107" ca="1">_xlfn.LET(
_xlpm.RiskAssessmentCell, INDIRECT("'Risk Assessment'!B"&amp;52+(RIGHT(D101,2)-10)*5),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c r="K107" t="s">
        <v>48</v>
      </c>
      <c r="L107" s="16" t="s">
        <v>262</v>
      </c>
      <c r="M107" t="s">
        <v>259</v>
      </c>
    </row>
    <row r="108" spans="3:13" x14ac:dyDescent="0.25">
      <c r="C108" t="s">
        <v>44</v>
      </c>
      <c r="D108" t="str" cm="1">
        <f t="array" aca="1" ref="D108" ca="1">_xlfn.LET(
_xlpm.RiskAssessmentCell, INDIRECT("'Risk Assessment'!B"&amp;52+(RIGHT(D101,2)-10)*5),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c r="K108" t="s">
        <v>48</v>
      </c>
      <c r="L108" s="16" t="s">
        <v>263</v>
      </c>
      <c r="M108" t="s">
        <v>259</v>
      </c>
    </row>
    <row r="109" spans="3:13" x14ac:dyDescent="0.25">
      <c r="C109" t="s">
        <v>46</v>
      </c>
      <c r="D109" t="str" cm="1">
        <f t="array" aca="1" ref="D109" ca="1">_xlfn.LET(
_xlpm.RiskAssessmentCell, INDIRECT("'Risk Assessment'!B"&amp;52+(RIGHT(D101,2)-10)*5),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109" t="s">
        <v>48</v>
      </c>
      <c r="L109" s="16" t="s">
        <v>264</v>
      </c>
      <c r="M109" t="s">
        <v>259</v>
      </c>
    </row>
    <row r="110" spans="3:13" x14ac:dyDescent="0.25">
      <c r="K110" t="s">
        <v>49</v>
      </c>
      <c r="L110" s="16" t="s">
        <v>270</v>
      </c>
      <c r="M110" t="s">
        <v>258</v>
      </c>
    </row>
    <row r="111" spans="3:13" x14ac:dyDescent="0.25">
      <c r="C111" t="str">
        <f>"Strategic priority"&amp;RIGHT(C101,2)+1</f>
        <v>Strategic priority12</v>
      </c>
      <c r="D111" t="str">
        <f>"Strategic priority"&amp;RIGHT(D101,2)+1</f>
        <v>Strategic priority12</v>
      </c>
      <c r="K111" t="s">
        <v>49</v>
      </c>
      <c r="L111" s="16" t="s">
        <v>271</v>
      </c>
      <c r="M111" t="s">
        <v>258</v>
      </c>
    </row>
    <row r="112" spans="3:13" x14ac:dyDescent="0.25">
      <c r="C112" t="s">
        <v>18</v>
      </c>
      <c r="D112" t="s">
        <v>18</v>
      </c>
      <c r="K112" t="s">
        <v>49</v>
      </c>
      <c r="L112" s="16" t="s">
        <v>269</v>
      </c>
      <c r="M112" t="s">
        <v>258</v>
      </c>
    </row>
    <row r="113" spans="3:13" x14ac:dyDescent="0.25">
      <c r="C113" t="s">
        <v>26</v>
      </c>
      <c r="D113" t="s">
        <v>26</v>
      </c>
      <c r="K113" t="s">
        <v>49</v>
      </c>
      <c r="L113" s="16" t="s">
        <v>267</v>
      </c>
      <c r="M113" t="s">
        <v>258</v>
      </c>
    </row>
    <row r="114" spans="3:13" x14ac:dyDescent="0.25">
      <c r="C114" t="s">
        <v>30</v>
      </c>
      <c r="D114" t="str" cm="1">
        <f t="array" aca="1" ref="D114" ca="1">_xlfn.LET(
_xlpm.RiskAssessmentCell, INDIRECT("'Risk Assessment'!B"&amp;52+(RIGHT(D111,2)-10)*5),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c r="K114" t="s">
        <v>49</v>
      </c>
      <c r="L114" s="16" t="s">
        <v>268</v>
      </c>
      <c r="M114" t="s">
        <v>258</v>
      </c>
    </row>
    <row r="115" spans="3:13" x14ac:dyDescent="0.25">
      <c r="C115" t="s">
        <v>34</v>
      </c>
      <c r="D115" t="str" cm="1">
        <f t="array" aca="1" ref="D115" ca="1">_xlfn.LET(
_xlpm.RiskAssessmentCell, INDIRECT("'Risk Assessment'!B"&amp;52+(RIGHT(D111,2)-10)*5),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c r="K115" t="s">
        <v>49</v>
      </c>
      <c r="L115" s="16" t="s">
        <v>265</v>
      </c>
      <c r="M115" t="s">
        <v>259</v>
      </c>
    </row>
    <row r="116" spans="3:13" x14ac:dyDescent="0.25">
      <c r="C116" t="s">
        <v>38</v>
      </c>
      <c r="D116" t="str" cm="1">
        <f t="array" aca="1" ref="D116" ca="1">_xlfn.LET(
_xlpm.RiskAssessmentCell, INDIRECT("'Risk Assessment'!B"&amp;52+(RIGHT(D111,2)-10)*5),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c r="K116" t="s">
        <v>49</v>
      </c>
      <c r="L116" s="16" t="s">
        <v>261</v>
      </c>
      <c r="M116" t="s">
        <v>259</v>
      </c>
    </row>
    <row r="117" spans="3:13" x14ac:dyDescent="0.25">
      <c r="C117" t="s">
        <v>42</v>
      </c>
      <c r="D117" t="str" cm="1">
        <f t="array" aca="1" ref="D117" ca="1">_xlfn.LET(
_xlpm.RiskAssessmentCell, INDIRECT("'Risk Assessment'!B"&amp;52+(RIGHT(D111,2)-10)*5),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c r="K117" t="s">
        <v>49</v>
      </c>
      <c r="L117" s="16" t="s">
        <v>260</v>
      </c>
      <c r="M117" t="s">
        <v>259</v>
      </c>
    </row>
    <row r="118" spans="3:13" x14ac:dyDescent="0.25">
      <c r="C118" t="s">
        <v>44</v>
      </c>
      <c r="D118" t="str" cm="1">
        <f t="array" aca="1" ref="D118" ca="1">_xlfn.LET(
_xlpm.RiskAssessmentCell, INDIRECT("'Risk Assessment'!B"&amp;52+(RIGHT(D111,2)-10)*5),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c r="K118" t="s">
        <v>49</v>
      </c>
      <c r="L118" s="16" t="s">
        <v>266</v>
      </c>
      <c r="M118" t="s">
        <v>259</v>
      </c>
    </row>
    <row r="119" spans="3:13" x14ac:dyDescent="0.25">
      <c r="C119" t="s">
        <v>46</v>
      </c>
      <c r="D119" t="str" cm="1">
        <f t="array" aca="1" ref="D119" ca="1">_xlfn.LET(
_xlpm.RiskAssessmentCell, INDIRECT("'Risk Assessment'!B"&amp;52+(RIGHT(D111,2)-10)*5),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c r="K119" t="s">
        <v>49</v>
      </c>
      <c r="L119" s="16" t="s">
        <v>262</v>
      </c>
      <c r="M119" t="s">
        <v>259</v>
      </c>
    </row>
    <row r="120" spans="3:13" x14ac:dyDescent="0.25">
      <c r="K120" t="s">
        <v>49</v>
      </c>
      <c r="L120" s="16" t="s">
        <v>263</v>
      </c>
      <c r="M120" t="s">
        <v>259</v>
      </c>
    </row>
    <row r="121" spans="3:13" x14ac:dyDescent="0.25">
      <c r="C121" t="str">
        <f>"Strategic priority"&amp;RIGHT(C111,2)+1</f>
        <v>Strategic priority13</v>
      </c>
      <c r="D121" t="str">
        <f>"Strategic priority"&amp;RIGHT(D111,2)+1</f>
        <v>Strategic priority13</v>
      </c>
      <c r="K121" t="s">
        <v>49</v>
      </c>
      <c r="L121" s="16" t="s">
        <v>264</v>
      </c>
      <c r="M121" t="s">
        <v>259</v>
      </c>
    </row>
    <row r="122" spans="3:13" x14ac:dyDescent="0.25">
      <c r="C122" t="s">
        <v>18</v>
      </c>
      <c r="D122" t="s">
        <v>18</v>
      </c>
    </row>
    <row r="123" spans="3:13" x14ac:dyDescent="0.25">
      <c r="C123" t="s">
        <v>26</v>
      </c>
      <c r="D123" t="s">
        <v>26</v>
      </c>
    </row>
    <row r="124" spans="3:13" x14ac:dyDescent="0.25">
      <c r="C124" t="s">
        <v>30</v>
      </c>
      <c r="D124" t="str" cm="1">
        <f t="array" aca="1" ref="D124" ca="1">_xlfn.LET(
_xlpm.RiskAssessmentCell, INDIRECT("'Risk Assessment'!B"&amp;52+(RIGHT(D121,2)-10)*5),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25" spans="3:13" x14ac:dyDescent="0.25">
      <c r="C125" t="s">
        <v>34</v>
      </c>
      <c r="D125" t="str" cm="1">
        <f t="array" aca="1" ref="D125" ca="1">_xlfn.LET(
_xlpm.RiskAssessmentCell, INDIRECT("'Risk Assessment'!B"&amp;52+(RIGHT(D121,2)-10)*5),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26" spans="3:13" x14ac:dyDescent="0.25">
      <c r="C126" t="s">
        <v>38</v>
      </c>
      <c r="D126" t="str" cm="1">
        <f t="array" aca="1" ref="D126" ca="1">_xlfn.LET(
_xlpm.RiskAssessmentCell, INDIRECT("'Risk Assessment'!B"&amp;52+(RIGHT(D121,2)-10)*5),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27" spans="3:13" x14ac:dyDescent="0.25">
      <c r="C127" t="s">
        <v>42</v>
      </c>
      <c r="D127" t="str" cm="1">
        <f t="array" aca="1" ref="D127" ca="1">_xlfn.LET(
_xlpm.RiskAssessmentCell, INDIRECT("'Risk Assessment'!B"&amp;52+(RIGHT(D121,2)-10)*5),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28" spans="3:13" x14ac:dyDescent="0.25">
      <c r="C128" t="s">
        <v>44</v>
      </c>
      <c r="D128" t="str" cm="1">
        <f t="array" aca="1" ref="D128" ca="1">_xlfn.LET(
_xlpm.RiskAssessmentCell, INDIRECT("'Risk Assessment'!B"&amp;52+(RIGHT(D121,2)-10)*5),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29" spans="3:4" x14ac:dyDescent="0.25">
      <c r="C129" t="s">
        <v>46</v>
      </c>
      <c r="D129" t="str" cm="1">
        <f t="array" aca="1" ref="D129" ca="1">_xlfn.LET(
_xlpm.RiskAssessmentCell, INDIRECT("'Risk Assessment'!B"&amp;52+(RIGHT(D121,2)-10)*5),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31" spans="3:4" x14ac:dyDescent="0.25">
      <c r="C131" t="str">
        <f>"Strategic priority"&amp;RIGHT(C121,2)+1</f>
        <v>Strategic priority14</v>
      </c>
      <c r="D131" t="str">
        <f>"Strategic priority"&amp;RIGHT(D121,2)+1</f>
        <v>Strategic priority14</v>
      </c>
    </row>
    <row r="132" spans="3:4" x14ac:dyDescent="0.25">
      <c r="C132" t="s">
        <v>18</v>
      </c>
      <c r="D132" t="s">
        <v>18</v>
      </c>
    </row>
    <row r="133" spans="3:4" x14ac:dyDescent="0.25">
      <c r="C133" t="s">
        <v>26</v>
      </c>
      <c r="D133" t="s">
        <v>26</v>
      </c>
    </row>
    <row r="134" spans="3:4" x14ac:dyDescent="0.25">
      <c r="C134" t="s">
        <v>30</v>
      </c>
      <c r="D134" t="str" cm="1">
        <f t="array" aca="1" ref="D134" ca="1">_xlfn.LET(
_xlpm.RiskAssessmentCell, INDIRECT("'Risk Assessment'!B"&amp;52+(RIGHT(D131,2)-10)*5),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35" spans="3:4" x14ac:dyDescent="0.25">
      <c r="C135" t="s">
        <v>34</v>
      </c>
      <c r="D135" t="str" cm="1">
        <f t="array" aca="1" ref="D135" ca="1">_xlfn.LET(
_xlpm.RiskAssessmentCell, INDIRECT("'Risk Assessment'!B"&amp;52+(RIGHT(D131,2)-10)*5),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36" spans="3:4" x14ac:dyDescent="0.25">
      <c r="C136" t="s">
        <v>38</v>
      </c>
      <c r="D136" t="str" cm="1">
        <f t="array" aca="1" ref="D136" ca="1">_xlfn.LET(
_xlpm.RiskAssessmentCell, INDIRECT("'Risk Assessment'!B"&amp;52+(RIGHT(D131,2)-10)*5),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37" spans="3:4" x14ac:dyDescent="0.25">
      <c r="C137" t="s">
        <v>42</v>
      </c>
      <c r="D137" t="str" cm="1">
        <f t="array" aca="1" ref="D137" ca="1">_xlfn.LET(
_xlpm.RiskAssessmentCell, INDIRECT("'Risk Assessment'!B"&amp;52+(RIGHT(D131,2)-10)*5),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38" spans="3:4" x14ac:dyDescent="0.25">
      <c r="C138" t="s">
        <v>44</v>
      </c>
      <c r="D138" t="str" cm="1">
        <f t="array" aca="1" ref="D138" ca="1">_xlfn.LET(
_xlpm.RiskAssessmentCell, INDIRECT("'Risk Assessment'!B"&amp;52+(RIGHT(D131,2)-10)*5),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39" spans="3:4" x14ac:dyDescent="0.25">
      <c r="C139" t="s">
        <v>46</v>
      </c>
      <c r="D139" t="str" cm="1">
        <f t="array" aca="1" ref="D139" ca="1">_xlfn.LET(
_xlpm.RiskAssessmentCell, INDIRECT("'Risk Assessment'!B"&amp;52+(RIGHT(D131,2)-10)*5),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41" spans="3:4" x14ac:dyDescent="0.25">
      <c r="C141" t="str">
        <f>"Strategic priority"&amp;RIGHT(C131,2)+1</f>
        <v>Strategic priority15</v>
      </c>
      <c r="D141" t="str">
        <f>"Strategic priority"&amp;RIGHT(D131,2)+1</f>
        <v>Strategic priority15</v>
      </c>
    </row>
    <row r="142" spans="3:4" x14ac:dyDescent="0.25">
      <c r="C142" t="s">
        <v>18</v>
      </c>
      <c r="D142" t="s">
        <v>18</v>
      </c>
    </row>
    <row r="143" spans="3:4" x14ac:dyDescent="0.25">
      <c r="C143" t="s">
        <v>26</v>
      </c>
      <c r="D143" t="s">
        <v>26</v>
      </c>
    </row>
    <row r="144" spans="3:4" x14ac:dyDescent="0.25">
      <c r="C144" t="s">
        <v>30</v>
      </c>
      <c r="D144" t="str" cm="1">
        <f t="array" aca="1" ref="D144" ca="1">_xlfn.LET(
_xlpm.RiskAssessmentCell, INDIRECT("'Risk Assessment'!B"&amp;52+(RIGHT(D141,2)-10)*5),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45" spans="3:4" x14ac:dyDescent="0.25">
      <c r="C145" t="s">
        <v>34</v>
      </c>
      <c r="D145" t="str" cm="1">
        <f t="array" aca="1" ref="D145" ca="1">_xlfn.LET(
_xlpm.RiskAssessmentCell, INDIRECT("'Risk Assessment'!B"&amp;52+(RIGHT(D141,2)-10)*5),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46" spans="3:4" x14ac:dyDescent="0.25">
      <c r="C146" t="s">
        <v>38</v>
      </c>
      <c r="D146" t="str" cm="1">
        <f t="array" aca="1" ref="D146" ca="1">_xlfn.LET(
_xlpm.RiskAssessmentCell, INDIRECT("'Risk Assessment'!B"&amp;52+(RIGHT(D141,2)-10)*5),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47" spans="3:4" x14ac:dyDescent="0.25">
      <c r="C147" t="s">
        <v>42</v>
      </c>
      <c r="D147" t="str" cm="1">
        <f t="array" aca="1" ref="D147" ca="1">_xlfn.LET(
_xlpm.RiskAssessmentCell, INDIRECT("'Risk Assessment'!B"&amp;52+(RIGHT(D141,2)-10)*5),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48" spans="3:4" x14ac:dyDescent="0.25">
      <c r="C148" t="s">
        <v>44</v>
      </c>
      <c r="D148" t="str" cm="1">
        <f t="array" aca="1" ref="D148" ca="1">_xlfn.LET(
_xlpm.RiskAssessmentCell, INDIRECT("'Risk Assessment'!B"&amp;52+(RIGHT(D141,2)-10)*5),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49" spans="3:4" x14ac:dyDescent="0.25">
      <c r="C149" t="s">
        <v>46</v>
      </c>
      <c r="D149" t="str" cm="1">
        <f t="array" aca="1" ref="D149" ca="1">_xlfn.LET(
_xlpm.RiskAssessmentCell, INDIRECT("'Risk Assessment'!B"&amp;52+(RIGHT(D141,2)-10)*5),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51" spans="3:4" x14ac:dyDescent="0.25">
      <c r="C151" t="str">
        <f>"Strategic priority"&amp;RIGHT(C141,2)+1</f>
        <v>Strategic priority16</v>
      </c>
      <c r="D151" t="str">
        <f>"Strategic priority"&amp;RIGHT(D141,2)+1</f>
        <v>Strategic priority16</v>
      </c>
    </row>
    <row r="152" spans="3:4" x14ac:dyDescent="0.25">
      <c r="C152" t="s">
        <v>18</v>
      </c>
      <c r="D152" t="s">
        <v>18</v>
      </c>
    </row>
    <row r="153" spans="3:4" x14ac:dyDescent="0.25">
      <c r="C153" t="s">
        <v>26</v>
      </c>
      <c r="D153" t="s">
        <v>26</v>
      </c>
    </row>
    <row r="154" spans="3:4" x14ac:dyDescent="0.25">
      <c r="C154" t="s">
        <v>30</v>
      </c>
      <c r="D154" t="str" cm="1">
        <f t="array" aca="1" ref="D154" ca="1">_xlfn.LET(
_xlpm.RiskAssessmentCell, INDIRECT("'Risk Assessment'!B"&amp;52+(RIGHT(D151,2)-10)*5),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55" spans="3:4" x14ac:dyDescent="0.25">
      <c r="C155" t="s">
        <v>34</v>
      </c>
      <c r="D155" t="str" cm="1">
        <f t="array" aca="1" ref="D155" ca="1">_xlfn.LET(
_xlpm.RiskAssessmentCell, INDIRECT("'Risk Assessment'!B"&amp;52+(RIGHT(D151,2)-10)*5),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56" spans="3:4" x14ac:dyDescent="0.25">
      <c r="C156" t="s">
        <v>38</v>
      </c>
      <c r="D156" t="str" cm="1">
        <f t="array" aca="1" ref="D156" ca="1">_xlfn.LET(
_xlpm.RiskAssessmentCell, INDIRECT("'Risk Assessment'!B"&amp;52+(RIGHT(D151,2)-10)*5),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57" spans="3:4" x14ac:dyDescent="0.25">
      <c r="C157" t="s">
        <v>42</v>
      </c>
      <c r="D157" t="str" cm="1">
        <f t="array" aca="1" ref="D157" ca="1">_xlfn.LET(
_xlpm.RiskAssessmentCell, INDIRECT("'Risk Assessment'!B"&amp;52+(RIGHT(D151,2)-10)*5),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58" spans="3:4" x14ac:dyDescent="0.25">
      <c r="C158" t="s">
        <v>44</v>
      </c>
      <c r="D158" t="str" cm="1">
        <f t="array" aca="1" ref="D158" ca="1">_xlfn.LET(
_xlpm.RiskAssessmentCell, INDIRECT("'Risk Assessment'!B"&amp;52+(RIGHT(D151,2)-10)*5),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59" spans="3:4" x14ac:dyDescent="0.25">
      <c r="C159" t="s">
        <v>46</v>
      </c>
      <c r="D159" t="str" cm="1">
        <f t="array" aca="1" ref="D159" ca="1">_xlfn.LET(
_xlpm.RiskAssessmentCell, INDIRECT("'Risk Assessment'!B"&amp;52+(RIGHT(D151,2)-10)*5),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61" spans="3:4" x14ac:dyDescent="0.25">
      <c r="C161" t="str">
        <f>"Strategic priority"&amp;RIGHT(C151,2)+1</f>
        <v>Strategic priority17</v>
      </c>
      <c r="D161" t="str">
        <f>"Strategic priority"&amp;RIGHT(D151,2)+1</f>
        <v>Strategic priority17</v>
      </c>
    </row>
    <row r="162" spans="3:4" x14ac:dyDescent="0.25">
      <c r="C162" t="s">
        <v>18</v>
      </c>
      <c r="D162" t="s">
        <v>18</v>
      </c>
    </row>
    <row r="163" spans="3:4" x14ac:dyDescent="0.25">
      <c r="C163" t="s">
        <v>26</v>
      </c>
      <c r="D163" t="s">
        <v>26</v>
      </c>
    </row>
    <row r="164" spans="3:4" x14ac:dyDescent="0.25">
      <c r="C164" t="s">
        <v>30</v>
      </c>
      <c r="D164" t="str" cm="1">
        <f t="array" aca="1" ref="D164" ca="1">_xlfn.LET(
_xlpm.RiskAssessmentCell, INDIRECT("'Risk Assessment'!B"&amp;52+(RIGHT(D161,2)-10)*5),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65" spans="3:4" x14ac:dyDescent="0.25">
      <c r="C165" t="s">
        <v>34</v>
      </c>
      <c r="D165" t="str" cm="1">
        <f t="array" aca="1" ref="D165" ca="1">_xlfn.LET(
_xlpm.RiskAssessmentCell, INDIRECT("'Risk Assessment'!B"&amp;52+(RIGHT(D161,2)-10)*5),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66" spans="3:4" x14ac:dyDescent="0.25">
      <c r="C166" t="s">
        <v>38</v>
      </c>
      <c r="D166" t="str" cm="1">
        <f t="array" aca="1" ref="D166" ca="1">_xlfn.LET(
_xlpm.RiskAssessmentCell, INDIRECT("'Risk Assessment'!B"&amp;52+(RIGHT(D161,2)-10)*5),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67" spans="3:4" x14ac:dyDescent="0.25">
      <c r="C167" t="s">
        <v>42</v>
      </c>
      <c r="D167" t="str" cm="1">
        <f t="array" aca="1" ref="D167" ca="1">_xlfn.LET(
_xlpm.RiskAssessmentCell, INDIRECT("'Risk Assessment'!B"&amp;52+(RIGHT(D161,2)-10)*5),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68" spans="3:4" x14ac:dyDescent="0.25">
      <c r="C168" t="s">
        <v>44</v>
      </c>
      <c r="D168" t="str" cm="1">
        <f t="array" aca="1" ref="D168" ca="1">_xlfn.LET(
_xlpm.RiskAssessmentCell, INDIRECT("'Risk Assessment'!B"&amp;52+(RIGHT(D161,2)-10)*5),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69" spans="3:4" x14ac:dyDescent="0.25">
      <c r="C169" t="s">
        <v>46</v>
      </c>
      <c r="D169" t="str" cm="1">
        <f t="array" aca="1" ref="D169" ca="1">_xlfn.LET(
_xlpm.RiskAssessmentCell, INDIRECT("'Risk Assessment'!B"&amp;52+(RIGHT(D161,2)-10)*5),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71" spans="3:4" x14ac:dyDescent="0.25">
      <c r="C171" t="str">
        <f>"Strategic priority"&amp;RIGHT(C161,2)+1</f>
        <v>Strategic priority18</v>
      </c>
      <c r="D171" t="str">
        <f>"Strategic priority"&amp;RIGHT(D161,2)+1</f>
        <v>Strategic priority18</v>
      </c>
    </row>
    <row r="172" spans="3:4" x14ac:dyDescent="0.25">
      <c r="C172" t="s">
        <v>18</v>
      </c>
      <c r="D172" t="s">
        <v>18</v>
      </c>
    </row>
    <row r="173" spans="3:4" x14ac:dyDescent="0.25">
      <c r="C173" t="s">
        <v>26</v>
      </c>
      <c r="D173" t="s">
        <v>26</v>
      </c>
    </row>
    <row r="174" spans="3:4" x14ac:dyDescent="0.25">
      <c r="C174" t="s">
        <v>30</v>
      </c>
      <c r="D174" t="str" cm="1">
        <f t="array" aca="1" ref="D174" ca="1">_xlfn.LET(
_xlpm.RiskAssessmentCell, INDIRECT("'Risk Assessment'!B"&amp;52+(RIGHT(D171,2)-10)*5),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75" spans="3:4" x14ac:dyDescent="0.25">
      <c r="C175" t="s">
        <v>34</v>
      </c>
      <c r="D175" t="str" cm="1">
        <f t="array" aca="1" ref="D175" ca="1">_xlfn.LET(
_xlpm.RiskAssessmentCell, INDIRECT("'Risk Assessment'!B"&amp;52+(RIGHT(D171,2)-10)*5),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76" spans="3:4" x14ac:dyDescent="0.25">
      <c r="C176" t="s">
        <v>38</v>
      </c>
      <c r="D176" t="str" cm="1">
        <f t="array" aca="1" ref="D176" ca="1">_xlfn.LET(
_xlpm.RiskAssessmentCell, INDIRECT("'Risk Assessment'!B"&amp;52+(RIGHT(D171,2)-10)*5),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77" spans="3:4" x14ac:dyDescent="0.25">
      <c r="C177" t="s">
        <v>42</v>
      </c>
      <c r="D177" t="str" cm="1">
        <f t="array" aca="1" ref="D177" ca="1">_xlfn.LET(
_xlpm.RiskAssessmentCell, INDIRECT("'Risk Assessment'!B"&amp;52+(RIGHT(D171,2)-10)*5),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78" spans="3:4" x14ac:dyDescent="0.25">
      <c r="C178" t="s">
        <v>44</v>
      </c>
      <c r="D178" t="str" cm="1">
        <f t="array" aca="1" ref="D178" ca="1">_xlfn.LET(
_xlpm.RiskAssessmentCell, INDIRECT("'Risk Assessment'!B"&amp;52+(RIGHT(D171,2)-10)*5),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79" spans="3:4" x14ac:dyDescent="0.25">
      <c r="C179" t="s">
        <v>46</v>
      </c>
      <c r="D179" t="str" cm="1">
        <f t="array" aca="1" ref="D179" ca="1">_xlfn.LET(
_xlpm.RiskAssessmentCell, INDIRECT("'Risk Assessment'!B"&amp;52+(RIGHT(D171,2)-10)*5),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81" spans="3:4" x14ac:dyDescent="0.25">
      <c r="C181" t="str">
        <f>"Strategic priority"&amp;RIGHT(C171,2)+1</f>
        <v>Strategic priority19</v>
      </c>
      <c r="D181" t="str">
        <f>"Strategic priority"&amp;RIGHT(D171,2)+1</f>
        <v>Strategic priority19</v>
      </c>
    </row>
    <row r="182" spans="3:4" x14ac:dyDescent="0.25">
      <c r="C182" t="s">
        <v>18</v>
      </c>
      <c r="D182" t="s">
        <v>18</v>
      </c>
    </row>
    <row r="183" spans="3:4" x14ac:dyDescent="0.25">
      <c r="C183" t="s">
        <v>26</v>
      </c>
      <c r="D183" t="s">
        <v>26</v>
      </c>
    </row>
    <row r="184" spans="3:4" x14ac:dyDescent="0.25">
      <c r="C184" t="s">
        <v>30</v>
      </c>
      <c r="D184" t="str" cm="1">
        <f t="array" aca="1" ref="D184" ca="1">_xlfn.LET(
_xlpm.RiskAssessmentCell, INDIRECT("'Risk Assessment'!B"&amp;52+(RIGHT(D181,2)-10)*5),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85" spans="3:4" x14ac:dyDescent="0.25">
      <c r="C185" t="s">
        <v>34</v>
      </c>
      <c r="D185" t="str" cm="1">
        <f t="array" aca="1" ref="D185" ca="1">_xlfn.LET(
_xlpm.RiskAssessmentCell, INDIRECT("'Risk Assessment'!B"&amp;52+(RIGHT(D181,2)-10)*5),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86" spans="3:4" x14ac:dyDescent="0.25">
      <c r="C186" t="s">
        <v>38</v>
      </c>
      <c r="D186" t="str" cm="1">
        <f t="array" aca="1" ref="D186" ca="1">_xlfn.LET(
_xlpm.RiskAssessmentCell, INDIRECT("'Risk Assessment'!B"&amp;52+(RIGHT(D181,2)-10)*5),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87" spans="3:4" x14ac:dyDescent="0.25">
      <c r="C187" t="s">
        <v>42</v>
      </c>
      <c r="D187" t="str" cm="1">
        <f t="array" aca="1" ref="D187" ca="1">_xlfn.LET(
_xlpm.RiskAssessmentCell, INDIRECT("'Risk Assessment'!B"&amp;52+(RIGHT(D181,2)-10)*5),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88" spans="3:4" x14ac:dyDescent="0.25">
      <c r="C188" t="s">
        <v>44</v>
      </c>
      <c r="D188" t="str" cm="1">
        <f t="array" aca="1" ref="D188" ca="1">_xlfn.LET(
_xlpm.RiskAssessmentCell, INDIRECT("'Risk Assessment'!B"&amp;52+(RIGHT(D181,2)-10)*5),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89" spans="3:4" x14ac:dyDescent="0.25">
      <c r="C189" t="s">
        <v>46</v>
      </c>
      <c r="D189" t="str" cm="1">
        <f t="array" aca="1" ref="D189" ca="1">_xlfn.LET(
_xlpm.RiskAssessmentCell, INDIRECT("'Risk Assessment'!B"&amp;52+(RIGHT(D181,2)-10)*5),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191" spans="3:4" x14ac:dyDescent="0.25">
      <c r="C191" t="str">
        <f>"Strategic priority"&amp;RIGHT(C181,2)+1</f>
        <v>Strategic priority20</v>
      </c>
      <c r="D191" t="str">
        <f>"Strategic priority"&amp;RIGHT(D181,2)+1</f>
        <v>Strategic priority20</v>
      </c>
    </row>
    <row r="192" spans="3:4" x14ac:dyDescent="0.25">
      <c r="C192" t="s">
        <v>18</v>
      </c>
      <c r="D192" t="s">
        <v>18</v>
      </c>
    </row>
    <row r="193" spans="3:4" x14ac:dyDescent="0.25">
      <c r="C193" t="s">
        <v>26</v>
      </c>
      <c r="D193" t="s">
        <v>26</v>
      </c>
    </row>
    <row r="194" spans="3:4" x14ac:dyDescent="0.25">
      <c r="C194" t="s">
        <v>30</v>
      </c>
      <c r="D194" t="str" cm="1">
        <f t="array" aca="1" ref="D194" ca="1">_xlfn.LET(
_xlpm.RiskAssessmentCell, INDIRECT("'Risk Assessment'!B"&amp;52+(RIGHT(D191,2)-10)*5),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195" spans="3:4" x14ac:dyDescent="0.25">
      <c r="C195" t="s">
        <v>34</v>
      </c>
      <c r="D195" t="str" cm="1">
        <f t="array" aca="1" ref="D195" ca="1">_xlfn.LET(
_xlpm.RiskAssessmentCell, INDIRECT("'Risk Assessment'!B"&amp;52+(RIGHT(D191,2)-10)*5),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196" spans="3:4" x14ac:dyDescent="0.25">
      <c r="C196" t="s">
        <v>38</v>
      </c>
      <c r="D196" t="str" cm="1">
        <f t="array" aca="1" ref="D196" ca="1">_xlfn.LET(
_xlpm.RiskAssessmentCell, INDIRECT("'Risk Assessment'!B"&amp;52+(RIGHT(D191,2)-10)*5),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197" spans="3:4" x14ac:dyDescent="0.25">
      <c r="C197" t="s">
        <v>42</v>
      </c>
      <c r="D197" t="str" cm="1">
        <f t="array" aca="1" ref="D197" ca="1">_xlfn.LET(
_xlpm.RiskAssessmentCell, INDIRECT("'Risk Assessment'!B"&amp;52+(RIGHT(D191,2)-10)*5),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198" spans="3:4" x14ac:dyDescent="0.25">
      <c r="C198" t="s">
        <v>44</v>
      </c>
      <c r="D198" t="str" cm="1">
        <f t="array" aca="1" ref="D198" ca="1">_xlfn.LET(
_xlpm.RiskAssessmentCell, INDIRECT("'Risk Assessment'!B"&amp;52+(RIGHT(D191,2)-10)*5),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199" spans="3:4" x14ac:dyDescent="0.25">
      <c r="C199" t="s">
        <v>46</v>
      </c>
      <c r="D199" t="str" cm="1">
        <f t="array" aca="1" ref="D199" ca="1">_xlfn.LET(
_xlpm.RiskAssessmentCell, INDIRECT("'Risk Assessment'!B"&amp;52+(RIGHT(D191,2)-10)*5),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01" spans="3:4" x14ac:dyDescent="0.25">
      <c r="C201" t="str">
        <f>"Strategic priority"&amp;RIGHT(C191,2)+1</f>
        <v>Strategic priority21</v>
      </c>
      <c r="D201" t="str">
        <f>"Strategic priority"&amp;RIGHT(D191,2)+1</f>
        <v>Strategic priority21</v>
      </c>
    </row>
    <row r="202" spans="3:4" x14ac:dyDescent="0.25">
      <c r="C202" t="s">
        <v>18</v>
      </c>
      <c r="D202" t="s">
        <v>18</v>
      </c>
    </row>
    <row r="203" spans="3:4" x14ac:dyDescent="0.25">
      <c r="C203" t="s">
        <v>26</v>
      </c>
      <c r="D203" t="s">
        <v>26</v>
      </c>
    </row>
    <row r="204" spans="3:4" x14ac:dyDescent="0.25">
      <c r="C204" t="s">
        <v>30</v>
      </c>
      <c r="D204" t="str" cm="1">
        <f t="array" aca="1" ref="D204" ca="1">_xlfn.LET(
_xlpm.RiskAssessmentCell, INDIRECT("'Risk Assessment'!B"&amp;52+(RIGHT(D201,2)-10)*5),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05" spans="3:4" x14ac:dyDescent="0.25">
      <c r="C205" t="s">
        <v>34</v>
      </c>
      <c r="D205" t="str" cm="1">
        <f t="array" aca="1" ref="D205" ca="1">_xlfn.LET(
_xlpm.RiskAssessmentCell, INDIRECT("'Risk Assessment'!B"&amp;52+(RIGHT(D201,2)-10)*5),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06" spans="3:4" x14ac:dyDescent="0.25">
      <c r="C206" t="s">
        <v>38</v>
      </c>
      <c r="D206" t="str" cm="1">
        <f t="array" aca="1" ref="D206" ca="1">_xlfn.LET(
_xlpm.RiskAssessmentCell, INDIRECT("'Risk Assessment'!B"&amp;52+(RIGHT(D201,2)-10)*5),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07" spans="3:4" x14ac:dyDescent="0.25">
      <c r="C207" t="s">
        <v>42</v>
      </c>
      <c r="D207" t="str" cm="1">
        <f t="array" aca="1" ref="D207" ca="1">_xlfn.LET(
_xlpm.RiskAssessmentCell, INDIRECT("'Risk Assessment'!B"&amp;52+(RIGHT(D201,2)-10)*5),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08" spans="3:4" x14ac:dyDescent="0.25">
      <c r="C208" t="s">
        <v>44</v>
      </c>
      <c r="D208" t="str" cm="1">
        <f t="array" aca="1" ref="D208" ca="1">_xlfn.LET(
_xlpm.RiskAssessmentCell, INDIRECT("'Risk Assessment'!B"&amp;52+(RIGHT(D201,2)-10)*5),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09" spans="3:4" x14ac:dyDescent="0.25">
      <c r="C209" t="s">
        <v>46</v>
      </c>
      <c r="D209" t="str" cm="1">
        <f t="array" aca="1" ref="D209" ca="1">_xlfn.LET(
_xlpm.RiskAssessmentCell, INDIRECT("'Risk Assessment'!B"&amp;52+(RIGHT(D201,2)-10)*5),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11" spans="3:4" x14ac:dyDescent="0.25">
      <c r="C211" t="str">
        <f>"Strategic priority"&amp;RIGHT(C201,2)+1</f>
        <v>Strategic priority22</v>
      </c>
      <c r="D211" t="str">
        <f>"Strategic priority"&amp;RIGHT(D201,2)+1</f>
        <v>Strategic priority22</v>
      </c>
    </row>
    <row r="212" spans="3:4" x14ac:dyDescent="0.25">
      <c r="C212" t="s">
        <v>18</v>
      </c>
      <c r="D212" t="s">
        <v>18</v>
      </c>
    </row>
    <row r="213" spans="3:4" x14ac:dyDescent="0.25">
      <c r="C213" t="s">
        <v>26</v>
      </c>
      <c r="D213" t="s">
        <v>26</v>
      </c>
    </row>
    <row r="214" spans="3:4" x14ac:dyDescent="0.25">
      <c r="C214" t="s">
        <v>30</v>
      </c>
      <c r="D214" t="str" cm="1">
        <f t="array" aca="1" ref="D214" ca="1">_xlfn.LET(
_xlpm.RiskAssessmentCell, INDIRECT("'Risk Assessment'!B"&amp;52+(RIGHT(D211,2)-10)*5),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15" spans="3:4" x14ac:dyDescent="0.25">
      <c r="C215" t="s">
        <v>34</v>
      </c>
      <c r="D215" t="str" cm="1">
        <f t="array" aca="1" ref="D215" ca="1">_xlfn.LET(
_xlpm.RiskAssessmentCell, INDIRECT("'Risk Assessment'!B"&amp;52+(RIGHT(D211,2)-10)*5),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16" spans="3:4" x14ac:dyDescent="0.25">
      <c r="C216" t="s">
        <v>38</v>
      </c>
      <c r="D216" t="str" cm="1">
        <f t="array" aca="1" ref="D216" ca="1">_xlfn.LET(
_xlpm.RiskAssessmentCell, INDIRECT("'Risk Assessment'!B"&amp;52+(RIGHT(D211,2)-10)*5),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17" spans="3:4" x14ac:dyDescent="0.25">
      <c r="C217" t="s">
        <v>42</v>
      </c>
      <c r="D217" t="str" cm="1">
        <f t="array" aca="1" ref="D217" ca="1">_xlfn.LET(
_xlpm.RiskAssessmentCell, INDIRECT("'Risk Assessment'!B"&amp;52+(RIGHT(D211,2)-10)*5),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18" spans="3:4" x14ac:dyDescent="0.25">
      <c r="C218" t="s">
        <v>44</v>
      </c>
      <c r="D218" t="str" cm="1">
        <f t="array" aca="1" ref="D218" ca="1">_xlfn.LET(
_xlpm.RiskAssessmentCell, INDIRECT("'Risk Assessment'!B"&amp;52+(RIGHT(D211,2)-10)*5),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19" spans="3:4" x14ac:dyDescent="0.25">
      <c r="C219" t="s">
        <v>46</v>
      </c>
      <c r="D219" t="str" cm="1">
        <f t="array" aca="1" ref="D219" ca="1">_xlfn.LET(
_xlpm.RiskAssessmentCell, INDIRECT("'Risk Assessment'!B"&amp;52+(RIGHT(D211,2)-10)*5),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21" spans="3:4" x14ac:dyDescent="0.25">
      <c r="C221" t="str">
        <f>"Strategic priority"&amp;RIGHT(C211,2)+1</f>
        <v>Strategic priority23</v>
      </c>
      <c r="D221" t="str">
        <f>"Strategic priority"&amp;RIGHT(D211,2)+1</f>
        <v>Strategic priority23</v>
      </c>
    </row>
    <row r="222" spans="3:4" x14ac:dyDescent="0.25">
      <c r="C222" t="s">
        <v>18</v>
      </c>
      <c r="D222" t="s">
        <v>18</v>
      </c>
    </row>
    <row r="223" spans="3:4" x14ac:dyDescent="0.25">
      <c r="C223" t="s">
        <v>26</v>
      </c>
      <c r="D223" t="s">
        <v>26</v>
      </c>
    </row>
    <row r="224" spans="3:4" x14ac:dyDescent="0.25">
      <c r="C224" t="s">
        <v>30</v>
      </c>
      <c r="D224" t="str" cm="1">
        <f t="array" aca="1" ref="D224" ca="1">_xlfn.LET(
_xlpm.RiskAssessmentCell, INDIRECT("'Risk Assessment'!B"&amp;52+(RIGHT(D221,2)-10)*5),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25" spans="3:4" x14ac:dyDescent="0.25">
      <c r="C225" t="s">
        <v>34</v>
      </c>
      <c r="D225" t="str" cm="1">
        <f t="array" aca="1" ref="D225" ca="1">_xlfn.LET(
_xlpm.RiskAssessmentCell, INDIRECT("'Risk Assessment'!B"&amp;52+(RIGHT(D221,2)-10)*5),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26" spans="3:4" x14ac:dyDescent="0.25">
      <c r="C226" t="s">
        <v>38</v>
      </c>
      <c r="D226" t="str" cm="1">
        <f t="array" aca="1" ref="D226" ca="1">_xlfn.LET(
_xlpm.RiskAssessmentCell, INDIRECT("'Risk Assessment'!B"&amp;52+(RIGHT(D221,2)-10)*5),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27" spans="3:4" x14ac:dyDescent="0.25">
      <c r="C227" t="s">
        <v>42</v>
      </c>
      <c r="D227" t="str" cm="1">
        <f t="array" aca="1" ref="D227" ca="1">_xlfn.LET(
_xlpm.RiskAssessmentCell, INDIRECT("'Risk Assessment'!B"&amp;52+(RIGHT(D221,2)-10)*5),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28" spans="3:4" x14ac:dyDescent="0.25">
      <c r="C228" t="s">
        <v>44</v>
      </c>
      <c r="D228" t="str" cm="1">
        <f t="array" aca="1" ref="D228" ca="1">_xlfn.LET(
_xlpm.RiskAssessmentCell, INDIRECT("'Risk Assessment'!B"&amp;52+(RIGHT(D221,2)-10)*5),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29" spans="3:4" x14ac:dyDescent="0.25">
      <c r="C229" t="s">
        <v>46</v>
      </c>
      <c r="D229" t="str" cm="1">
        <f t="array" aca="1" ref="D229" ca="1">_xlfn.LET(
_xlpm.RiskAssessmentCell, INDIRECT("'Risk Assessment'!B"&amp;52+(RIGHT(D221,2)-10)*5),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31" spans="3:4" x14ac:dyDescent="0.25">
      <c r="C231" t="str">
        <f>"Strategic priority"&amp;RIGHT(C221,2)+1</f>
        <v>Strategic priority24</v>
      </c>
      <c r="D231" t="str">
        <f>"Strategic priority"&amp;RIGHT(D221,2)+1</f>
        <v>Strategic priority24</v>
      </c>
    </row>
    <row r="232" spans="3:4" x14ac:dyDescent="0.25">
      <c r="C232" t="s">
        <v>18</v>
      </c>
      <c r="D232" t="s">
        <v>18</v>
      </c>
    </row>
    <row r="233" spans="3:4" x14ac:dyDescent="0.25">
      <c r="C233" t="s">
        <v>26</v>
      </c>
      <c r="D233" t="s">
        <v>26</v>
      </c>
    </row>
    <row r="234" spans="3:4" x14ac:dyDescent="0.25">
      <c r="C234" t="s">
        <v>30</v>
      </c>
      <c r="D234" t="str" cm="1">
        <f t="array" aca="1" ref="D234" ca="1">_xlfn.LET(
_xlpm.RiskAssessmentCell, INDIRECT("'Risk Assessment'!B"&amp;52+(RIGHT(D231,2)-10)*5),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35" spans="3:4" x14ac:dyDescent="0.25">
      <c r="C235" t="s">
        <v>34</v>
      </c>
      <c r="D235" t="str" cm="1">
        <f t="array" aca="1" ref="D235" ca="1">_xlfn.LET(
_xlpm.RiskAssessmentCell, INDIRECT("'Risk Assessment'!B"&amp;52+(RIGHT(D231,2)-10)*5),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36" spans="3:4" x14ac:dyDescent="0.25">
      <c r="C236" t="s">
        <v>38</v>
      </c>
      <c r="D236" t="str" cm="1">
        <f t="array" aca="1" ref="D236" ca="1">_xlfn.LET(
_xlpm.RiskAssessmentCell, INDIRECT("'Risk Assessment'!B"&amp;52+(RIGHT(D231,2)-10)*5),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37" spans="3:4" x14ac:dyDescent="0.25">
      <c r="C237" t="s">
        <v>42</v>
      </c>
      <c r="D237" t="str" cm="1">
        <f t="array" aca="1" ref="D237" ca="1">_xlfn.LET(
_xlpm.RiskAssessmentCell, INDIRECT("'Risk Assessment'!B"&amp;52+(RIGHT(D231,2)-10)*5),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38" spans="3:4" x14ac:dyDescent="0.25">
      <c r="C238" t="s">
        <v>44</v>
      </c>
      <c r="D238" t="str" cm="1">
        <f t="array" aca="1" ref="D238" ca="1">_xlfn.LET(
_xlpm.RiskAssessmentCell, INDIRECT("'Risk Assessment'!B"&amp;52+(RIGHT(D231,2)-10)*5),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39" spans="3:4" x14ac:dyDescent="0.25">
      <c r="C239" t="s">
        <v>46</v>
      </c>
      <c r="D239" t="str" cm="1">
        <f t="array" aca="1" ref="D239" ca="1">_xlfn.LET(
_xlpm.RiskAssessmentCell, INDIRECT("'Risk Assessment'!B"&amp;52+(RIGHT(D231,2)-10)*5),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41" spans="3:4" x14ac:dyDescent="0.25">
      <c r="C241" t="str">
        <f>"Strategic priority"&amp;RIGHT(C231,2)+1</f>
        <v>Strategic priority25</v>
      </c>
      <c r="D241" t="str">
        <f>"Strategic priority"&amp;RIGHT(D231,2)+1</f>
        <v>Strategic priority25</v>
      </c>
    </row>
    <row r="242" spans="3:4" x14ac:dyDescent="0.25">
      <c r="C242" t="s">
        <v>18</v>
      </c>
      <c r="D242" t="s">
        <v>18</v>
      </c>
    </row>
    <row r="243" spans="3:4" x14ac:dyDescent="0.25">
      <c r="C243" t="s">
        <v>26</v>
      </c>
      <c r="D243" t="s">
        <v>26</v>
      </c>
    </row>
    <row r="244" spans="3:4" x14ac:dyDescent="0.25">
      <c r="C244" t="s">
        <v>30</v>
      </c>
      <c r="D244" t="str" cm="1">
        <f t="array" aca="1" ref="D244" ca="1">_xlfn.LET(
_xlpm.RiskAssessmentCell, INDIRECT("'Risk Assessment'!B"&amp;52+(RIGHT(D241,2)-10)*5),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45" spans="3:4" x14ac:dyDescent="0.25">
      <c r="C245" t="s">
        <v>34</v>
      </c>
      <c r="D245" t="str" cm="1">
        <f t="array" aca="1" ref="D245" ca="1">_xlfn.LET(
_xlpm.RiskAssessmentCell, INDIRECT("'Risk Assessment'!B"&amp;52+(RIGHT(D241,2)-10)*5),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46" spans="3:4" x14ac:dyDescent="0.25">
      <c r="C246" t="s">
        <v>38</v>
      </c>
      <c r="D246" t="str" cm="1">
        <f t="array" aca="1" ref="D246" ca="1">_xlfn.LET(
_xlpm.RiskAssessmentCell, INDIRECT("'Risk Assessment'!B"&amp;52+(RIGHT(D241,2)-10)*5),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47" spans="3:4" x14ac:dyDescent="0.25">
      <c r="C247" t="s">
        <v>42</v>
      </c>
      <c r="D247" t="str" cm="1">
        <f t="array" aca="1" ref="D247" ca="1">_xlfn.LET(
_xlpm.RiskAssessmentCell, INDIRECT("'Risk Assessment'!B"&amp;52+(RIGHT(D241,2)-10)*5),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48" spans="3:4" x14ac:dyDescent="0.25">
      <c r="C248" t="s">
        <v>44</v>
      </c>
      <c r="D248" t="str" cm="1">
        <f t="array" aca="1" ref="D248" ca="1">_xlfn.LET(
_xlpm.RiskAssessmentCell, INDIRECT("'Risk Assessment'!B"&amp;52+(RIGHT(D241,2)-10)*5),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49" spans="3:4" x14ac:dyDescent="0.25">
      <c r="C249" t="s">
        <v>46</v>
      </c>
      <c r="D249" t="str" cm="1">
        <f t="array" aca="1" ref="D249" ca="1">_xlfn.LET(
_xlpm.RiskAssessmentCell, INDIRECT("'Risk Assessment'!B"&amp;52+(RIGHT(D241,2)-10)*5),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51" spans="3:4" x14ac:dyDescent="0.25">
      <c r="C251" t="str">
        <f>"Strategic priority"&amp;RIGHT(C241,2)+1</f>
        <v>Strategic priority26</v>
      </c>
      <c r="D251" t="str">
        <f>"Strategic priority"&amp;RIGHT(D241,2)+1</f>
        <v>Strategic priority26</v>
      </c>
    </row>
    <row r="252" spans="3:4" x14ac:dyDescent="0.25">
      <c r="C252" t="s">
        <v>18</v>
      </c>
      <c r="D252" t="s">
        <v>18</v>
      </c>
    </row>
    <row r="253" spans="3:4" x14ac:dyDescent="0.25">
      <c r="C253" t="s">
        <v>26</v>
      </c>
      <c r="D253" t="s">
        <v>26</v>
      </c>
    </row>
    <row r="254" spans="3:4" x14ac:dyDescent="0.25">
      <c r="C254" t="s">
        <v>30</v>
      </c>
      <c r="D254" t="str" cm="1">
        <f t="array" aca="1" ref="D254" ca="1">_xlfn.LET(
_xlpm.RiskAssessmentCell, INDIRECT("'Risk Assessment'!B"&amp;52+(RIGHT(D251,2)-10)*5),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55" spans="3:4" x14ac:dyDescent="0.25">
      <c r="C255" t="s">
        <v>34</v>
      </c>
      <c r="D255" t="str" cm="1">
        <f t="array" aca="1" ref="D255" ca="1">_xlfn.LET(
_xlpm.RiskAssessmentCell, INDIRECT("'Risk Assessment'!B"&amp;52+(RIGHT(D251,2)-10)*5),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56" spans="3:4" x14ac:dyDescent="0.25">
      <c r="C256" t="s">
        <v>38</v>
      </c>
      <c r="D256" t="str" cm="1">
        <f t="array" aca="1" ref="D256" ca="1">_xlfn.LET(
_xlpm.RiskAssessmentCell, INDIRECT("'Risk Assessment'!B"&amp;52+(RIGHT(D251,2)-10)*5),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57" spans="3:4" x14ac:dyDescent="0.25">
      <c r="C257" t="s">
        <v>42</v>
      </c>
      <c r="D257" t="str" cm="1">
        <f t="array" aca="1" ref="D257" ca="1">_xlfn.LET(
_xlpm.RiskAssessmentCell, INDIRECT("'Risk Assessment'!B"&amp;52+(RIGHT(D251,2)-10)*5),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58" spans="3:4" x14ac:dyDescent="0.25">
      <c r="C258" t="s">
        <v>44</v>
      </c>
      <c r="D258" t="str" cm="1">
        <f t="array" aca="1" ref="D258" ca="1">_xlfn.LET(
_xlpm.RiskAssessmentCell, INDIRECT("'Risk Assessment'!B"&amp;52+(RIGHT(D251,2)-10)*5),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59" spans="3:4" x14ac:dyDescent="0.25">
      <c r="C259" t="s">
        <v>46</v>
      </c>
      <c r="D259" t="str" cm="1">
        <f t="array" aca="1" ref="D259" ca="1">_xlfn.LET(
_xlpm.RiskAssessmentCell, INDIRECT("'Risk Assessment'!B"&amp;52+(RIGHT(D251,2)-10)*5),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61" spans="3:4" x14ac:dyDescent="0.25">
      <c r="C261" t="str">
        <f>"Strategic priority"&amp;RIGHT(C251,2)+1</f>
        <v>Strategic priority27</v>
      </c>
      <c r="D261" t="str">
        <f>"Strategic priority"&amp;RIGHT(D251,2)+1</f>
        <v>Strategic priority27</v>
      </c>
    </row>
    <row r="262" spans="3:4" x14ac:dyDescent="0.25">
      <c r="C262" t="s">
        <v>18</v>
      </c>
      <c r="D262" t="s">
        <v>18</v>
      </c>
    </row>
    <row r="263" spans="3:4" x14ac:dyDescent="0.25">
      <c r="C263" t="s">
        <v>26</v>
      </c>
      <c r="D263" t="s">
        <v>26</v>
      </c>
    </row>
    <row r="264" spans="3:4" x14ac:dyDescent="0.25">
      <c r="C264" t="s">
        <v>30</v>
      </c>
      <c r="D264" t="str" cm="1">
        <f t="array" aca="1" ref="D264" ca="1">_xlfn.LET(
_xlpm.RiskAssessmentCell, INDIRECT("'Risk Assessment'!B"&amp;52+(RIGHT(D261,2)-10)*5),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65" spans="3:4" x14ac:dyDescent="0.25">
      <c r="C265" t="s">
        <v>34</v>
      </c>
      <c r="D265" t="str" cm="1">
        <f t="array" aca="1" ref="D265" ca="1">_xlfn.LET(
_xlpm.RiskAssessmentCell, INDIRECT("'Risk Assessment'!B"&amp;52+(RIGHT(D261,2)-10)*5),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66" spans="3:4" x14ac:dyDescent="0.25">
      <c r="C266" t="s">
        <v>38</v>
      </c>
      <c r="D266" t="str" cm="1">
        <f t="array" aca="1" ref="D266" ca="1">_xlfn.LET(
_xlpm.RiskAssessmentCell, INDIRECT("'Risk Assessment'!B"&amp;52+(RIGHT(D261,2)-10)*5),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67" spans="3:4" x14ac:dyDescent="0.25">
      <c r="C267" t="s">
        <v>42</v>
      </c>
      <c r="D267" t="str" cm="1">
        <f t="array" aca="1" ref="D267" ca="1">_xlfn.LET(
_xlpm.RiskAssessmentCell, INDIRECT("'Risk Assessment'!B"&amp;52+(RIGHT(D261,2)-10)*5),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68" spans="3:4" x14ac:dyDescent="0.25">
      <c r="C268" t="s">
        <v>44</v>
      </c>
      <c r="D268" t="str" cm="1">
        <f t="array" aca="1" ref="D268" ca="1">_xlfn.LET(
_xlpm.RiskAssessmentCell, INDIRECT("'Risk Assessment'!B"&amp;52+(RIGHT(D261,2)-10)*5),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69" spans="3:4" x14ac:dyDescent="0.25">
      <c r="C269" t="s">
        <v>46</v>
      </c>
      <c r="D269" t="str" cm="1">
        <f t="array" aca="1" ref="D269" ca="1">_xlfn.LET(
_xlpm.RiskAssessmentCell, INDIRECT("'Risk Assessment'!B"&amp;52+(RIGHT(D261,2)-10)*5),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71" spans="3:4" x14ac:dyDescent="0.25">
      <c r="C271" t="str">
        <f>"Strategic priority"&amp;RIGHT(C261,2)+1</f>
        <v>Strategic priority28</v>
      </c>
      <c r="D271" t="str">
        <f>"Strategic priority"&amp;RIGHT(D261,2)+1</f>
        <v>Strategic priority28</v>
      </c>
    </row>
    <row r="272" spans="3:4" x14ac:dyDescent="0.25">
      <c r="C272" t="s">
        <v>18</v>
      </c>
      <c r="D272" t="s">
        <v>18</v>
      </c>
    </row>
    <row r="273" spans="3:4" x14ac:dyDescent="0.25">
      <c r="C273" t="s">
        <v>26</v>
      </c>
      <c r="D273" t="s">
        <v>26</v>
      </c>
    </row>
    <row r="274" spans="3:4" x14ac:dyDescent="0.25">
      <c r="C274" t="s">
        <v>30</v>
      </c>
      <c r="D274" t="str" cm="1">
        <f t="array" aca="1" ref="D274" ca="1">_xlfn.LET(
_xlpm.RiskAssessmentCell, INDIRECT("'Risk Assessment'!B"&amp;52+(RIGHT(D271,2)-10)*5),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75" spans="3:4" x14ac:dyDescent="0.25">
      <c r="C275" t="s">
        <v>34</v>
      </c>
      <c r="D275" t="str" cm="1">
        <f t="array" aca="1" ref="D275" ca="1">_xlfn.LET(
_xlpm.RiskAssessmentCell, INDIRECT("'Risk Assessment'!B"&amp;52+(RIGHT(D271,2)-10)*5),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76" spans="3:4" x14ac:dyDescent="0.25">
      <c r="C276" t="s">
        <v>38</v>
      </c>
      <c r="D276" t="str" cm="1">
        <f t="array" aca="1" ref="D276" ca="1">_xlfn.LET(
_xlpm.RiskAssessmentCell, INDIRECT("'Risk Assessment'!B"&amp;52+(RIGHT(D271,2)-10)*5),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77" spans="3:4" x14ac:dyDescent="0.25">
      <c r="C277" t="s">
        <v>42</v>
      </c>
      <c r="D277" t="str" cm="1">
        <f t="array" aca="1" ref="D277" ca="1">_xlfn.LET(
_xlpm.RiskAssessmentCell, INDIRECT("'Risk Assessment'!B"&amp;52+(RIGHT(D271,2)-10)*5),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78" spans="3:4" x14ac:dyDescent="0.25">
      <c r="C278" t="s">
        <v>44</v>
      </c>
      <c r="D278" t="str" cm="1">
        <f t="array" aca="1" ref="D278" ca="1">_xlfn.LET(
_xlpm.RiskAssessmentCell, INDIRECT("'Risk Assessment'!B"&amp;52+(RIGHT(D271,2)-10)*5),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79" spans="3:4" x14ac:dyDescent="0.25">
      <c r="C279" t="s">
        <v>46</v>
      </c>
      <c r="D279" t="str" cm="1">
        <f t="array" aca="1" ref="D279" ca="1">_xlfn.LET(
_xlpm.RiskAssessmentCell, INDIRECT("'Risk Assessment'!B"&amp;52+(RIGHT(D271,2)-10)*5),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81" spans="3:4" x14ac:dyDescent="0.25">
      <c r="C281" t="str">
        <f>"Strategic priority"&amp;RIGHT(C271,2)+1</f>
        <v>Strategic priority29</v>
      </c>
      <c r="D281" t="str">
        <f>"Strategic priority"&amp;RIGHT(D271,2)+1</f>
        <v>Strategic priority29</v>
      </c>
    </row>
    <row r="282" spans="3:4" x14ac:dyDescent="0.25">
      <c r="C282" t="s">
        <v>18</v>
      </c>
      <c r="D282" t="s">
        <v>18</v>
      </c>
    </row>
    <row r="283" spans="3:4" x14ac:dyDescent="0.25">
      <c r="C283" t="s">
        <v>26</v>
      </c>
      <c r="D283" t="s">
        <v>26</v>
      </c>
    </row>
    <row r="284" spans="3:4" x14ac:dyDescent="0.25">
      <c r="C284" t="s">
        <v>30</v>
      </c>
      <c r="D284" t="str" cm="1">
        <f t="array" aca="1" ref="D284" ca="1">_xlfn.LET(
_xlpm.RiskAssessmentCell, INDIRECT("'Risk Assessment'!B"&amp;52+(RIGHT(D281,2)-10)*5),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85" spans="3:4" x14ac:dyDescent="0.25">
      <c r="C285" t="s">
        <v>34</v>
      </c>
      <c r="D285" t="str" cm="1">
        <f t="array" aca="1" ref="D285" ca="1">_xlfn.LET(
_xlpm.RiskAssessmentCell, INDIRECT("'Risk Assessment'!B"&amp;52+(RIGHT(D281,2)-10)*5),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86" spans="3:4" x14ac:dyDescent="0.25">
      <c r="C286" t="s">
        <v>38</v>
      </c>
      <c r="D286" t="str" cm="1">
        <f t="array" aca="1" ref="D286" ca="1">_xlfn.LET(
_xlpm.RiskAssessmentCell, INDIRECT("'Risk Assessment'!B"&amp;52+(RIGHT(D281,2)-10)*5),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87" spans="3:4" x14ac:dyDescent="0.25">
      <c r="C287" t="s">
        <v>42</v>
      </c>
      <c r="D287" t="str" cm="1">
        <f t="array" aca="1" ref="D287" ca="1">_xlfn.LET(
_xlpm.RiskAssessmentCell, INDIRECT("'Risk Assessment'!B"&amp;52+(RIGHT(D281,2)-10)*5),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88" spans="3:4" x14ac:dyDescent="0.25">
      <c r="C288" t="s">
        <v>44</v>
      </c>
      <c r="D288" t="str" cm="1">
        <f t="array" aca="1" ref="D288" ca="1">_xlfn.LET(
_xlpm.RiskAssessmentCell, INDIRECT("'Risk Assessment'!B"&amp;52+(RIGHT(D281,2)-10)*5),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89" spans="3:4" x14ac:dyDescent="0.25">
      <c r="C289" t="s">
        <v>46</v>
      </c>
      <c r="D289" t="str" cm="1">
        <f t="array" aca="1" ref="D289" ca="1">_xlfn.LET(
_xlpm.RiskAssessmentCell, INDIRECT("'Risk Assessment'!B"&amp;52+(RIGHT(D281,2)-10)*5),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291" spans="3:4" x14ac:dyDescent="0.25">
      <c r="C291" t="str">
        <f>"Strategic priority"&amp;RIGHT(C281,2)+1</f>
        <v>Strategic priority30</v>
      </c>
      <c r="D291" t="str">
        <f>"Strategic priority"&amp;RIGHT(D281,2)+1</f>
        <v>Strategic priority30</v>
      </c>
    </row>
    <row r="292" spans="3:4" x14ac:dyDescent="0.25">
      <c r="C292" t="s">
        <v>18</v>
      </c>
      <c r="D292" t="s">
        <v>18</v>
      </c>
    </row>
    <row r="293" spans="3:4" x14ac:dyDescent="0.25">
      <c r="C293" t="s">
        <v>26</v>
      </c>
      <c r="D293" t="s">
        <v>26</v>
      </c>
    </row>
    <row r="294" spans="3:4" x14ac:dyDescent="0.25">
      <c r="C294" t="s">
        <v>30</v>
      </c>
      <c r="D294" t="str" cm="1">
        <f t="array" aca="1" ref="D294" ca="1">_xlfn.LET(
_xlpm.RiskAssessmentCell, INDIRECT("'Risk Assessment'!B"&amp;52+(RIGHT(D291,2)-10)*5),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295" spans="3:4" x14ac:dyDescent="0.25">
      <c r="C295" t="s">
        <v>34</v>
      </c>
      <c r="D295" t="str" cm="1">
        <f t="array" aca="1" ref="D295" ca="1">_xlfn.LET(
_xlpm.RiskAssessmentCell, INDIRECT("'Risk Assessment'!B"&amp;52+(RIGHT(D291,2)-10)*5),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296" spans="3:4" x14ac:dyDescent="0.25">
      <c r="C296" t="s">
        <v>38</v>
      </c>
      <c r="D296" t="str" cm="1">
        <f t="array" aca="1" ref="D296" ca="1">_xlfn.LET(
_xlpm.RiskAssessmentCell, INDIRECT("'Risk Assessment'!B"&amp;52+(RIGHT(D291,2)-10)*5),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297" spans="3:4" x14ac:dyDescent="0.25">
      <c r="C297" t="s">
        <v>42</v>
      </c>
      <c r="D297" t="str" cm="1">
        <f t="array" aca="1" ref="D297" ca="1">_xlfn.LET(
_xlpm.RiskAssessmentCell, INDIRECT("'Risk Assessment'!B"&amp;52+(RIGHT(D291,2)-10)*5),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298" spans="3:4" x14ac:dyDescent="0.25">
      <c r="C298" t="s">
        <v>44</v>
      </c>
      <c r="D298" t="str" cm="1">
        <f t="array" aca="1" ref="D298" ca="1">_xlfn.LET(
_xlpm.RiskAssessmentCell, INDIRECT("'Risk Assessment'!B"&amp;52+(RIGHT(D291,2)-10)*5),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299" spans="3:4" x14ac:dyDescent="0.25">
      <c r="C299" t="s">
        <v>46</v>
      </c>
      <c r="D299" t="str" cm="1">
        <f t="array" aca="1" ref="D299" ca="1">_xlfn.LET(
_xlpm.RiskAssessmentCell, INDIRECT("'Risk Assessment'!B"&amp;52+(RIGHT(D291,2)-10)*5),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01" spans="3:4" x14ac:dyDescent="0.25">
      <c r="C301" t="str">
        <f>"Strategic priority"&amp;RIGHT(C291,2)+1</f>
        <v>Strategic priority31</v>
      </c>
      <c r="D301" t="str">
        <f>"Strategic priority"&amp;RIGHT(D291,2)+1</f>
        <v>Strategic priority31</v>
      </c>
    </row>
    <row r="302" spans="3:4" x14ac:dyDescent="0.25">
      <c r="C302" t="s">
        <v>18</v>
      </c>
      <c r="D302" t="s">
        <v>18</v>
      </c>
    </row>
    <row r="303" spans="3:4" x14ac:dyDescent="0.25">
      <c r="C303" t="s">
        <v>26</v>
      </c>
      <c r="D303" t="s">
        <v>26</v>
      </c>
    </row>
    <row r="304" spans="3:4" x14ac:dyDescent="0.25">
      <c r="C304" t="s">
        <v>30</v>
      </c>
      <c r="D304" t="str" cm="1">
        <f t="array" aca="1" ref="D304" ca="1">_xlfn.LET(
_xlpm.RiskAssessmentCell, INDIRECT("'Risk Assessment'!B"&amp;52+(RIGHT(D301,2)-10)*5),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05" spans="3:4" x14ac:dyDescent="0.25">
      <c r="C305" t="s">
        <v>34</v>
      </c>
      <c r="D305" t="str" cm="1">
        <f t="array" aca="1" ref="D305" ca="1">_xlfn.LET(
_xlpm.RiskAssessmentCell, INDIRECT("'Risk Assessment'!B"&amp;52+(RIGHT(D301,2)-10)*5),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06" spans="3:4" x14ac:dyDescent="0.25">
      <c r="C306" t="s">
        <v>38</v>
      </c>
      <c r="D306" t="str" cm="1">
        <f t="array" aca="1" ref="D306" ca="1">_xlfn.LET(
_xlpm.RiskAssessmentCell, INDIRECT("'Risk Assessment'!B"&amp;52+(RIGHT(D301,2)-10)*5),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07" spans="3:4" x14ac:dyDescent="0.25">
      <c r="C307" t="s">
        <v>42</v>
      </c>
      <c r="D307" t="str" cm="1">
        <f t="array" aca="1" ref="D307" ca="1">_xlfn.LET(
_xlpm.RiskAssessmentCell, INDIRECT("'Risk Assessment'!B"&amp;52+(RIGHT(D301,2)-10)*5),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08" spans="3:4" x14ac:dyDescent="0.25">
      <c r="C308" t="s">
        <v>44</v>
      </c>
      <c r="D308" t="str" cm="1">
        <f t="array" aca="1" ref="D308" ca="1">_xlfn.LET(
_xlpm.RiskAssessmentCell, INDIRECT("'Risk Assessment'!B"&amp;52+(RIGHT(D301,2)-10)*5),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09" spans="3:4" x14ac:dyDescent="0.25">
      <c r="C309" t="s">
        <v>46</v>
      </c>
      <c r="D309" t="str" cm="1">
        <f t="array" aca="1" ref="D309" ca="1">_xlfn.LET(
_xlpm.RiskAssessmentCell, INDIRECT("'Risk Assessment'!B"&amp;52+(RIGHT(D301,2)-10)*5),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11" spans="3:4" x14ac:dyDescent="0.25">
      <c r="C311" t="str">
        <f>"Strategic priority"&amp;RIGHT(C301,2)+1</f>
        <v>Strategic priority32</v>
      </c>
      <c r="D311" t="str">
        <f>"Strategic priority"&amp;RIGHT(D301,2)+1</f>
        <v>Strategic priority32</v>
      </c>
    </row>
    <row r="312" spans="3:4" x14ac:dyDescent="0.25">
      <c r="C312" t="s">
        <v>18</v>
      </c>
      <c r="D312" t="s">
        <v>18</v>
      </c>
    </row>
    <row r="313" spans="3:4" x14ac:dyDescent="0.25">
      <c r="C313" t="s">
        <v>26</v>
      </c>
      <c r="D313" t="s">
        <v>26</v>
      </c>
    </row>
    <row r="314" spans="3:4" x14ac:dyDescent="0.25">
      <c r="C314" t="s">
        <v>30</v>
      </c>
      <c r="D314" t="str" cm="1">
        <f t="array" aca="1" ref="D314" ca="1">_xlfn.LET(
_xlpm.RiskAssessmentCell, INDIRECT("'Risk Assessment'!B"&amp;52+(RIGHT(D311,2)-10)*5),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15" spans="3:4" x14ac:dyDescent="0.25">
      <c r="C315" t="s">
        <v>34</v>
      </c>
      <c r="D315" t="str" cm="1">
        <f t="array" aca="1" ref="D315" ca="1">_xlfn.LET(
_xlpm.RiskAssessmentCell, INDIRECT("'Risk Assessment'!B"&amp;52+(RIGHT(D311,2)-10)*5),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16" spans="3:4" x14ac:dyDescent="0.25">
      <c r="C316" t="s">
        <v>38</v>
      </c>
      <c r="D316" t="str" cm="1">
        <f t="array" aca="1" ref="D316" ca="1">_xlfn.LET(
_xlpm.RiskAssessmentCell, INDIRECT("'Risk Assessment'!B"&amp;52+(RIGHT(D311,2)-10)*5),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17" spans="3:4" x14ac:dyDescent="0.25">
      <c r="C317" t="s">
        <v>42</v>
      </c>
      <c r="D317" t="str" cm="1">
        <f t="array" aca="1" ref="D317" ca="1">_xlfn.LET(
_xlpm.RiskAssessmentCell, INDIRECT("'Risk Assessment'!B"&amp;52+(RIGHT(D311,2)-10)*5),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18" spans="3:4" x14ac:dyDescent="0.25">
      <c r="C318" t="s">
        <v>44</v>
      </c>
      <c r="D318" t="str" cm="1">
        <f t="array" aca="1" ref="D318" ca="1">_xlfn.LET(
_xlpm.RiskAssessmentCell, INDIRECT("'Risk Assessment'!B"&amp;52+(RIGHT(D311,2)-10)*5),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19" spans="3:4" x14ac:dyDescent="0.25">
      <c r="C319" t="s">
        <v>46</v>
      </c>
      <c r="D319" t="str" cm="1">
        <f t="array" aca="1" ref="D319" ca="1">_xlfn.LET(
_xlpm.RiskAssessmentCell, INDIRECT("'Risk Assessment'!B"&amp;52+(RIGHT(D311,2)-10)*5),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21" spans="3:4" x14ac:dyDescent="0.25">
      <c r="C321" t="str">
        <f>"Strategic priority"&amp;RIGHT(C311,2)+1</f>
        <v>Strategic priority33</v>
      </c>
      <c r="D321" t="str">
        <f>"Strategic priority"&amp;RIGHT(D311,2)+1</f>
        <v>Strategic priority33</v>
      </c>
    </row>
    <row r="322" spans="3:4" x14ac:dyDescent="0.25">
      <c r="C322" t="s">
        <v>18</v>
      </c>
      <c r="D322" t="s">
        <v>18</v>
      </c>
    </row>
    <row r="323" spans="3:4" x14ac:dyDescent="0.25">
      <c r="C323" t="s">
        <v>26</v>
      </c>
      <c r="D323" t="s">
        <v>26</v>
      </c>
    </row>
    <row r="324" spans="3:4" x14ac:dyDescent="0.25">
      <c r="C324" t="s">
        <v>30</v>
      </c>
      <c r="D324" t="str" cm="1">
        <f t="array" aca="1" ref="D324" ca="1">_xlfn.LET(
_xlpm.RiskAssessmentCell, INDIRECT("'Risk Assessment'!B"&amp;52+(RIGHT(D321,2)-10)*5),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25" spans="3:4" x14ac:dyDescent="0.25">
      <c r="C325" t="s">
        <v>34</v>
      </c>
      <c r="D325" t="str" cm="1">
        <f t="array" aca="1" ref="D325" ca="1">_xlfn.LET(
_xlpm.RiskAssessmentCell, INDIRECT("'Risk Assessment'!B"&amp;52+(RIGHT(D321,2)-10)*5),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26" spans="3:4" x14ac:dyDescent="0.25">
      <c r="C326" t="s">
        <v>38</v>
      </c>
      <c r="D326" t="str" cm="1">
        <f t="array" aca="1" ref="D326" ca="1">_xlfn.LET(
_xlpm.RiskAssessmentCell, INDIRECT("'Risk Assessment'!B"&amp;52+(RIGHT(D321,2)-10)*5),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27" spans="3:4" x14ac:dyDescent="0.25">
      <c r="C327" t="s">
        <v>42</v>
      </c>
      <c r="D327" t="str" cm="1">
        <f t="array" aca="1" ref="D327" ca="1">_xlfn.LET(
_xlpm.RiskAssessmentCell, INDIRECT("'Risk Assessment'!B"&amp;52+(RIGHT(D321,2)-10)*5),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28" spans="3:4" x14ac:dyDescent="0.25">
      <c r="C328" t="s">
        <v>44</v>
      </c>
      <c r="D328" t="str" cm="1">
        <f t="array" aca="1" ref="D328" ca="1">_xlfn.LET(
_xlpm.RiskAssessmentCell, INDIRECT("'Risk Assessment'!B"&amp;52+(RIGHT(D321,2)-10)*5),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29" spans="3:4" x14ac:dyDescent="0.25">
      <c r="C329" t="s">
        <v>46</v>
      </c>
      <c r="D329" t="str" cm="1">
        <f t="array" aca="1" ref="D329" ca="1">_xlfn.LET(
_xlpm.RiskAssessmentCell, INDIRECT("'Risk Assessment'!B"&amp;52+(RIGHT(D321,2)-10)*5),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31" spans="3:4" x14ac:dyDescent="0.25">
      <c r="C331" t="str">
        <f>"Strategic priority"&amp;RIGHT(C321,2)+1</f>
        <v>Strategic priority34</v>
      </c>
      <c r="D331" t="str">
        <f>"Strategic priority"&amp;RIGHT(D321,2)+1</f>
        <v>Strategic priority34</v>
      </c>
    </row>
    <row r="332" spans="3:4" x14ac:dyDescent="0.25">
      <c r="C332" t="s">
        <v>18</v>
      </c>
      <c r="D332" t="s">
        <v>18</v>
      </c>
    </row>
    <row r="333" spans="3:4" x14ac:dyDescent="0.25">
      <c r="C333" t="s">
        <v>26</v>
      </c>
      <c r="D333" t="s">
        <v>26</v>
      </c>
    </row>
    <row r="334" spans="3:4" x14ac:dyDescent="0.25">
      <c r="C334" t="s">
        <v>30</v>
      </c>
      <c r="D334" t="str" cm="1">
        <f t="array" aca="1" ref="D334" ca="1">_xlfn.LET(
_xlpm.RiskAssessmentCell, INDIRECT("'Risk Assessment'!B"&amp;52+(RIGHT(D331,2)-10)*5),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35" spans="3:4" x14ac:dyDescent="0.25">
      <c r="C335" t="s">
        <v>34</v>
      </c>
      <c r="D335" t="str" cm="1">
        <f t="array" aca="1" ref="D335" ca="1">_xlfn.LET(
_xlpm.RiskAssessmentCell, INDIRECT("'Risk Assessment'!B"&amp;52+(RIGHT(D331,2)-10)*5),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36" spans="3:4" x14ac:dyDescent="0.25">
      <c r="C336" t="s">
        <v>38</v>
      </c>
      <c r="D336" t="str" cm="1">
        <f t="array" aca="1" ref="D336" ca="1">_xlfn.LET(
_xlpm.RiskAssessmentCell, INDIRECT("'Risk Assessment'!B"&amp;52+(RIGHT(D331,2)-10)*5),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37" spans="3:4" x14ac:dyDescent="0.25">
      <c r="C337" t="s">
        <v>42</v>
      </c>
      <c r="D337" t="str" cm="1">
        <f t="array" aca="1" ref="D337" ca="1">_xlfn.LET(
_xlpm.RiskAssessmentCell, INDIRECT("'Risk Assessment'!B"&amp;52+(RIGHT(D331,2)-10)*5),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38" spans="3:4" x14ac:dyDescent="0.25">
      <c r="C338" t="s">
        <v>44</v>
      </c>
      <c r="D338" t="str" cm="1">
        <f t="array" aca="1" ref="D338" ca="1">_xlfn.LET(
_xlpm.RiskAssessmentCell, INDIRECT("'Risk Assessment'!B"&amp;52+(RIGHT(D331,2)-10)*5),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39" spans="3:4" x14ac:dyDescent="0.25">
      <c r="C339" t="s">
        <v>46</v>
      </c>
      <c r="D339" t="str" cm="1">
        <f t="array" aca="1" ref="D339" ca="1">_xlfn.LET(
_xlpm.RiskAssessmentCell, INDIRECT("'Risk Assessment'!B"&amp;52+(RIGHT(D331,2)-10)*5),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41" spans="3:4" x14ac:dyDescent="0.25">
      <c r="C341" t="str">
        <f>"Strategic priority"&amp;RIGHT(C331,2)+1</f>
        <v>Strategic priority35</v>
      </c>
      <c r="D341" t="str">
        <f>"Strategic priority"&amp;RIGHT(D331,2)+1</f>
        <v>Strategic priority35</v>
      </c>
    </row>
    <row r="342" spans="3:4" x14ac:dyDescent="0.25">
      <c r="C342" t="s">
        <v>18</v>
      </c>
      <c r="D342" t="s">
        <v>18</v>
      </c>
    </row>
    <row r="343" spans="3:4" x14ac:dyDescent="0.25">
      <c r="C343" t="s">
        <v>26</v>
      </c>
      <c r="D343" t="s">
        <v>26</v>
      </c>
    </row>
    <row r="344" spans="3:4" x14ac:dyDescent="0.25">
      <c r="C344" t="s">
        <v>30</v>
      </c>
      <c r="D344" t="str" cm="1">
        <f t="array" aca="1" ref="D344" ca="1">_xlfn.LET(
_xlpm.RiskAssessmentCell, INDIRECT("'Risk Assessment'!B"&amp;52+(RIGHT(D341,2)-10)*5),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45" spans="3:4" x14ac:dyDescent="0.25">
      <c r="C345" t="s">
        <v>34</v>
      </c>
      <c r="D345" t="str" cm="1">
        <f t="array" aca="1" ref="D345" ca="1">_xlfn.LET(
_xlpm.RiskAssessmentCell, INDIRECT("'Risk Assessment'!B"&amp;52+(RIGHT(D341,2)-10)*5),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46" spans="3:4" x14ac:dyDescent="0.25">
      <c r="C346" t="s">
        <v>38</v>
      </c>
      <c r="D346" t="str" cm="1">
        <f t="array" aca="1" ref="D346" ca="1">_xlfn.LET(
_xlpm.RiskAssessmentCell, INDIRECT("'Risk Assessment'!B"&amp;52+(RIGHT(D341,2)-10)*5),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47" spans="3:4" x14ac:dyDescent="0.25">
      <c r="C347" t="s">
        <v>42</v>
      </c>
      <c r="D347" t="str" cm="1">
        <f t="array" aca="1" ref="D347" ca="1">_xlfn.LET(
_xlpm.RiskAssessmentCell, INDIRECT("'Risk Assessment'!B"&amp;52+(RIGHT(D341,2)-10)*5),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48" spans="3:4" x14ac:dyDescent="0.25">
      <c r="C348" t="s">
        <v>44</v>
      </c>
      <c r="D348" t="str" cm="1">
        <f t="array" aca="1" ref="D348" ca="1">_xlfn.LET(
_xlpm.RiskAssessmentCell, INDIRECT("'Risk Assessment'!B"&amp;52+(RIGHT(D341,2)-10)*5),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49" spans="3:4" x14ac:dyDescent="0.25">
      <c r="C349" t="s">
        <v>46</v>
      </c>
      <c r="D349" t="str" cm="1">
        <f t="array" aca="1" ref="D349" ca="1">_xlfn.LET(
_xlpm.RiskAssessmentCell, INDIRECT("'Risk Assessment'!B"&amp;52+(RIGHT(D341,2)-10)*5),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51" spans="3:4" x14ac:dyDescent="0.25">
      <c r="C351" t="str">
        <f>"Strategic priority"&amp;RIGHT(C341,2)+1</f>
        <v>Strategic priority36</v>
      </c>
      <c r="D351" t="str">
        <f>"Strategic priority"&amp;RIGHT(D341,2)+1</f>
        <v>Strategic priority36</v>
      </c>
    </row>
    <row r="352" spans="3:4" x14ac:dyDescent="0.25">
      <c r="C352" t="s">
        <v>18</v>
      </c>
      <c r="D352" t="s">
        <v>18</v>
      </c>
    </row>
    <row r="353" spans="3:4" x14ac:dyDescent="0.25">
      <c r="C353" t="s">
        <v>26</v>
      </c>
      <c r="D353" t="s">
        <v>26</v>
      </c>
    </row>
    <row r="354" spans="3:4" x14ac:dyDescent="0.25">
      <c r="C354" t="s">
        <v>30</v>
      </c>
      <c r="D354" t="str" cm="1">
        <f t="array" aca="1" ref="D354" ca="1">_xlfn.LET(
_xlpm.RiskAssessmentCell, INDIRECT("'Risk Assessment'!B"&amp;52+(RIGHT(D351,2)-10)*5),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55" spans="3:4" x14ac:dyDescent="0.25">
      <c r="C355" t="s">
        <v>34</v>
      </c>
      <c r="D355" t="str" cm="1">
        <f t="array" aca="1" ref="D355" ca="1">_xlfn.LET(
_xlpm.RiskAssessmentCell, INDIRECT("'Risk Assessment'!B"&amp;52+(RIGHT(D351,2)-10)*5),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56" spans="3:4" x14ac:dyDescent="0.25">
      <c r="C356" t="s">
        <v>38</v>
      </c>
      <c r="D356" t="str" cm="1">
        <f t="array" aca="1" ref="D356" ca="1">_xlfn.LET(
_xlpm.RiskAssessmentCell, INDIRECT("'Risk Assessment'!B"&amp;52+(RIGHT(D351,2)-10)*5),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57" spans="3:4" x14ac:dyDescent="0.25">
      <c r="C357" t="s">
        <v>42</v>
      </c>
      <c r="D357" t="str" cm="1">
        <f t="array" aca="1" ref="D357" ca="1">_xlfn.LET(
_xlpm.RiskAssessmentCell, INDIRECT("'Risk Assessment'!B"&amp;52+(RIGHT(D351,2)-10)*5),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58" spans="3:4" x14ac:dyDescent="0.25">
      <c r="C358" t="s">
        <v>44</v>
      </c>
      <c r="D358" t="str" cm="1">
        <f t="array" aca="1" ref="D358" ca="1">_xlfn.LET(
_xlpm.RiskAssessmentCell, INDIRECT("'Risk Assessment'!B"&amp;52+(RIGHT(D351,2)-10)*5),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59" spans="3:4" x14ac:dyDescent="0.25">
      <c r="C359" t="s">
        <v>46</v>
      </c>
      <c r="D359" t="str" cm="1">
        <f t="array" aca="1" ref="D359" ca="1">_xlfn.LET(
_xlpm.RiskAssessmentCell, INDIRECT("'Risk Assessment'!B"&amp;52+(RIGHT(D351,2)-10)*5),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61" spans="3:4" x14ac:dyDescent="0.25">
      <c r="C361" t="str">
        <f>"Strategic priority"&amp;RIGHT(C351,2)+1</f>
        <v>Strategic priority37</v>
      </c>
      <c r="D361" t="str">
        <f>"Strategic priority"&amp;RIGHT(D351,2)+1</f>
        <v>Strategic priority37</v>
      </c>
    </row>
    <row r="362" spans="3:4" x14ac:dyDescent="0.25">
      <c r="C362" t="s">
        <v>18</v>
      </c>
      <c r="D362" t="s">
        <v>18</v>
      </c>
    </row>
    <row r="363" spans="3:4" x14ac:dyDescent="0.25">
      <c r="C363" t="s">
        <v>26</v>
      </c>
      <c r="D363" t="s">
        <v>26</v>
      </c>
    </row>
    <row r="364" spans="3:4" x14ac:dyDescent="0.25">
      <c r="C364" t="s">
        <v>30</v>
      </c>
      <c r="D364" t="str" cm="1">
        <f t="array" aca="1" ref="D364" ca="1">_xlfn.LET(
_xlpm.RiskAssessmentCell, INDIRECT("'Risk Assessment'!B"&amp;52+(RIGHT(D361,2)-10)*5),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65" spans="3:4" x14ac:dyDescent="0.25">
      <c r="C365" t="s">
        <v>34</v>
      </c>
      <c r="D365" t="str" cm="1">
        <f t="array" aca="1" ref="D365" ca="1">_xlfn.LET(
_xlpm.RiskAssessmentCell, INDIRECT("'Risk Assessment'!B"&amp;52+(RIGHT(D361,2)-10)*5),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66" spans="3:4" x14ac:dyDescent="0.25">
      <c r="C366" t="s">
        <v>38</v>
      </c>
      <c r="D366" t="str" cm="1">
        <f t="array" aca="1" ref="D366" ca="1">_xlfn.LET(
_xlpm.RiskAssessmentCell, INDIRECT("'Risk Assessment'!B"&amp;52+(RIGHT(D361,2)-10)*5),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67" spans="3:4" x14ac:dyDescent="0.25">
      <c r="C367" t="s">
        <v>42</v>
      </c>
      <c r="D367" t="str" cm="1">
        <f t="array" aca="1" ref="D367" ca="1">_xlfn.LET(
_xlpm.RiskAssessmentCell, INDIRECT("'Risk Assessment'!B"&amp;52+(RIGHT(D361,2)-10)*5),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68" spans="3:4" x14ac:dyDescent="0.25">
      <c r="C368" t="s">
        <v>44</v>
      </c>
      <c r="D368" t="str" cm="1">
        <f t="array" aca="1" ref="D368" ca="1">_xlfn.LET(
_xlpm.RiskAssessmentCell, INDIRECT("'Risk Assessment'!B"&amp;52+(RIGHT(D361,2)-10)*5),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69" spans="3:4" x14ac:dyDescent="0.25">
      <c r="C369" t="s">
        <v>46</v>
      </c>
      <c r="D369" t="str" cm="1">
        <f t="array" aca="1" ref="D369" ca="1">_xlfn.LET(
_xlpm.RiskAssessmentCell, INDIRECT("'Risk Assessment'!B"&amp;52+(RIGHT(D361,2)-10)*5),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71" spans="3:4" x14ac:dyDescent="0.25">
      <c r="C371" t="str">
        <f>"Strategic priority"&amp;RIGHT(C361,2)+1</f>
        <v>Strategic priority38</v>
      </c>
      <c r="D371" t="str">
        <f>"Strategic priority"&amp;RIGHT(D361,2)+1</f>
        <v>Strategic priority38</v>
      </c>
    </row>
    <row r="372" spans="3:4" x14ac:dyDescent="0.25">
      <c r="C372" t="s">
        <v>18</v>
      </c>
      <c r="D372" t="s">
        <v>18</v>
      </c>
    </row>
    <row r="373" spans="3:4" x14ac:dyDescent="0.25">
      <c r="C373" t="s">
        <v>26</v>
      </c>
      <c r="D373" t="s">
        <v>26</v>
      </c>
    </row>
    <row r="374" spans="3:4" x14ac:dyDescent="0.25">
      <c r="C374" t="s">
        <v>30</v>
      </c>
      <c r="D374" t="str" cm="1">
        <f t="array" aca="1" ref="D374" ca="1">_xlfn.LET(
_xlpm.RiskAssessmentCell, INDIRECT("'Risk Assessment'!B"&amp;52+(RIGHT(D371,2)-10)*5),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75" spans="3:4" x14ac:dyDescent="0.25">
      <c r="C375" t="s">
        <v>34</v>
      </c>
      <c r="D375" t="str" cm="1">
        <f t="array" aca="1" ref="D375" ca="1">_xlfn.LET(
_xlpm.RiskAssessmentCell, INDIRECT("'Risk Assessment'!B"&amp;52+(RIGHT(D371,2)-10)*5),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76" spans="3:4" x14ac:dyDescent="0.25">
      <c r="C376" t="s">
        <v>38</v>
      </c>
      <c r="D376" t="str" cm="1">
        <f t="array" aca="1" ref="D376" ca="1">_xlfn.LET(
_xlpm.RiskAssessmentCell, INDIRECT("'Risk Assessment'!B"&amp;52+(RIGHT(D371,2)-10)*5),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77" spans="3:4" x14ac:dyDescent="0.25">
      <c r="C377" t="s">
        <v>42</v>
      </c>
      <c r="D377" t="str" cm="1">
        <f t="array" aca="1" ref="D377" ca="1">_xlfn.LET(
_xlpm.RiskAssessmentCell, INDIRECT("'Risk Assessment'!B"&amp;52+(RIGHT(D371,2)-10)*5),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78" spans="3:4" x14ac:dyDescent="0.25">
      <c r="C378" t="s">
        <v>44</v>
      </c>
      <c r="D378" t="str" cm="1">
        <f t="array" aca="1" ref="D378" ca="1">_xlfn.LET(
_xlpm.RiskAssessmentCell, INDIRECT("'Risk Assessment'!B"&amp;52+(RIGHT(D371,2)-10)*5),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79" spans="3:4" x14ac:dyDescent="0.25">
      <c r="C379" t="s">
        <v>46</v>
      </c>
      <c r="D379" t="str" cm="1">
        <f t="array" aca="1" ref="D379" ca="1">_xlfn.LET(
_xlpm.RiskAssessmentCell, INDIRECT("'Risk Assessment'!B"&amp;52+(RIGHT(D371,2)-10)*5),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81" spans="3:4" x14ac:dyDescent="0.25">
      <c r="C381" t="str">
        <f>"Strategic priority"&amp;RIGHT(C371,2)+1</f>
        <v>Strategic priority39</v>
      </c>
      <c r="D381" t="str">
        <f>"Strategic priority"&amp;RIGHT(D371,2)+1</f>
        <v>Strategic priority39</v>
      </c>
    </row>
    <row r="382" spans="3:4" x14ac:dyDescent="0.25">
      <c r="C382" t="s">
        <v>18</v>
      </c>
      <c r="D382" t="s">
        <v>18</v>
      </c>
    </row>
    <row r="383" spans="3:4" x14ac:dyDescent="0.25">
      <c r="C383" t="s">
        <v>26</v>
      </c>
      <c r="D383" t="s">
        <v>26</v>
      </c>
    </row>
    <row r="384" spans="3:4" x14ac:dyDescent="0.25">
      <c r="C384" t="s">
        <v>30</v>
      </c>
      <c r="D384" t="str" cm="1">
        <f t="array" aca="1" ref="D384" ca="1">_xlfn.LET(
_xlpm.RiskAssessmentCell, INDIRECT("'Risk Assessment'!B"&amp;52+(RIGHT(D381,2)-10)*5),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85" spans="3:4" x14ac:dyDescent="0.25">
      <c r="C385" t="s">
        <v>34</v>
      </c>
      <c r="D385" t="str" cm="1">
        <f t="array" aca="1" ref="D385" ca="1">_xlfn.LET(
_xlpm.RiskAssessmentCell, INDIRECT("'Risk Assessment'!B"&amp;52+(RIGHT(D381,2)-10)*5),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86" spans="3:4" x14ac:dyDescent="0.25">
      <c r="C386" t="s">
        <v>38</v>
      </c>
      <c r="D386" t="str" cm="1">
        <f t="array" aca="1" ref="D386" ca="1">_xlfn.LET(
_xlpm.RiskAssessmentCell, INDIRECT("'Risk Assessment'!B"&amp;52+(RIGHT(D381,2)-10)*5),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87" spans="3:4" x14ac:dyDescent="0.25">
      <c r="C387" t="s">
        <v>42</v>
      </c>
      <c r="D387" t="str" cm="1">
        <f t="array" aca="1" ref="D387" ca="1">_xlfn.LET(
_xlpm.RiskAssessmentCell, INDIRECT("'Risk Assessment'!B"&amp;52+(RIGHT(D381,2)-10)*5),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88" spans="3:4" x14ac:dyDescent="0.25">
      <c r="C388" t="s">
        <v>44</v>
      </c>
      <c r="D388" t="str" cm="1">
        <f t="array" aca="1" ref="D388" ca="1">_xlfn.LET(
_xlpm.RiskAssessmentCell, INDIRECT("'Risk Assessment'!B"&amp;52+(RIGHT(D381,2)-10)*5),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89" spans="3:4" x14ac:dyDescent="0.25">
      <c r="C389" t="s">
        <v>46</v>
      </c>
      <c r="D389" t="str" cm="1">
        <f t="array" aca="1" ref="D389" ca="1">_xlfn.LET(
_xlpm.RiskAssessmentCell, INDIRECT("'Risk Assessment'!B"&amp;52+(RIGHT(D381,2)-10)*5),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391" spans="3:4" x14ac:dyDescent="0.25">
      <c r="C391" t="str">
        <f>"Strategic priority"&amp;RIGHT(C381,2)+1</f>
        <v>Strategic priority40</v>
      </c>
      <c r="D391" t="str">
        <f>"Strategic priority"&amp;RIGHT(D381,2)+1</f>
        <v>Strategic priority40</v>
      </c>
    </row>
    <row r="392" spans="3:4" x14ac:dyDescent="0.25">
      <c r="C392" t="s">
        <v>18</v>
      </c>
      <c r="D392" t="s">
        <v>18</v>
      </c>
    </row>
    <row r="393" spans="3:4" x14ac:dyDescent="0.25">
      <c r="C393" t="s">
        <v>26</v>
      </c>
      <c r="D393" t="s">
        <v>26</v>
      </c>
    </row>
    <row r="394" spans="3:4" x14ac:dyDescent="0.25">
      <c r="C394" t="s">
        <v>30</v>
      </c>
      <c r="D394" t="str" cm="1">
        <f t="array" aca="1" ref="D394" ca="1">_xlfn.LET(
_xlpm.RiskAssessmentCell, INDIRECT("'Risk Assessment'!B"&amp;52+(RIGHT(D391,2)-10)*5),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395" spans="3:4" x14ac:dyDescent="0.25">
      <c r="C395" t="s">
        <v>34</v>
      </c>
      <c r="D395" t="str" cm="1">
        <f t="array" aca="1" ref="D395" ca="1">_xlfn.LET(
_xlpm.RiskAssessmentCell, INDIRECT("'Risk Assessment'!B"&amp;52+(RIGHT(D391,2)-10)*5),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396" spans="3:4" x14ac:dyDescent="0.25">
      <c r="C396" t="s">
        <v>38</v>
      </c>
      <c r="D396" t="str" cm="1">
        <f t="array" aca="1" ref="D396" ca="1">_xlfn.LET(
_xlpm.RiskAssessmentCell, INDIRECT("'Risk Assessment'!B"&amp;52+(RIGHT(D391,2)-10)*5),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397" spans="3:4" x14ac:dyDescent="0.25">
      <c r="C397" t="s">
        <v>42</v>
      </c>
      <c r="D397" t="str" cm="1">
        <f t="array" aca="1" ref="D397" ca="1">_xlfn.LET(
_xlpm.RiskAssessmentCell, INDIRECT("'Risk Assessment'!B"&amp;52+(RIGHT(D391,2)-10)*5),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398" spans="3:4" x14ac:dyDescent="0.25">
      <c r="C398" t="s">
        <v>44</v>
      </c>
      <c r="D398" t="str" cm="1">
        <f t="array" aca="1" ref="D398" ca="1">_xlfn.LET(
_xlpm.RiskAssessmentCell, INDIRECT("'Risk Assessment'!B"&amp;52+(RIGHT(D391,2)-10)*5),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399" spans="3:4" x14ac:dyDescent="0.25">
      <c r="C399" t="s">
        <v>46</v>
      </c>
      <c r="D399" t="str" cm="1">
        <f t="array" aca="1" ref="D399" ca="1">_xlfn.LET(
_xlpm.RiskAssessmentCell, INDIRECT("'Risk Assessment'!B"&amp;52+(RIGHT(D391,2)-10)*5),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01" spans="3:4" x14ac:dyDescent="0.25">
      <c r="C401" t="str">
        <f>"Strategic priority"&amp;RIGHT(C391,2)+1</f>
        <v>Strategic priority41</v>
      </c>
      <c r="D401" t="str">
        <f>"Strategic priority"&amp;RIGHT(D391,2)+1</f>
        <v>Strategic priority41</v>
      </c>
    </row>
    <row r="402" spans="3:4" x14ac:dyDescent="0.25">
      <c r="C402" t="s">
        <v>18</v>
      </c>
      <c r="D402" t="s">
        <v>18</v>
      </c>
    </row>
    <row r="403" spans="3:4" x14ac:dyDescent="0.25">
      <c r="C403" t="s">
        <v>26</v>
      </c>
      <c r="D403" t="s">
        <v>26</v>
      </c>
    </row>
    <row r="404" spans="3:4" x14ac:dyDescent="0.25">
      <c r="C404" t="s">
        <v>30</v>
      </c>
      <c r="D404" t="str" cm="1">
        <f t="array" aca="1" ref="D404" ca="1">_xlfn.LET(
_xlpm.RiskAssessmentCell, INDIRECT("'Risk Assessment'!B"&amp;52+(RIGHT(D401,2)-10)*5),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05" spans="3:4" x14ac:dyDescent="0.25">
      <c r="C405" t="s">
        <v>34</v>
      </c>
      <c r="D405" t="str" cm="1">
        <f t="array" aca="1" ref="D405" ca="1">_xlfn.LET(
_xlpm.RiskAssessmentCell, INDIRECT("'Risk Assessment'!B"&amp;52+(RIGHT(D401,2)-10)*5),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06" spans="3:4" x14ac:dyDescent="0.25">
      <c r="C406" t="s">
        <v>38</v>
      </c>
      <c r="D406" t="str" cm="1">
        <f t="array" aca="1" ref="D406" ca="1">_xlfn.LET(
_xlpm.RiskAssessmentCell, INDIRECT("'Risk Assessment'!B"&amp;52+(RIGHT(D401,2)-10)*5),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07" spans="3:4" x14ac:dyDescent="0.25">
      <c r="C407" t="s">
        <v>42</v>
      </c>
      <c r="D407" t="str" cm="1">
        <f t="array" aca="1" ref="D407" ca="1">_xlfn.LET(
_xlpm.RiskAssessmentCell, INDIRECT("'Risk Assessment'!B"&amp;52+(RIGHT(D401,2)-10)*5),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08" spans="3:4" x14ac:dyDescent="0.25">
      <c r="C408" t="s">
        <v>44</v>
      </c>
      <c r="D408" t="str" cm="1">
        <f t="array" aca="1" ref="D408" ca="1">_xlfn.LET(
_xlpm.RiskAssessmentCell, INDIRECT("'Risk Assessment'!B"&amp;52+(RIGHT(D401,2)-10)*5),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09" spans="3:4" x14ac:dyDescent="0.25">
      <c r="C409" t="s">
        <v>46</v>
      </c>
      <c r="D409" t="str" cm="1">
        <f t="array" aca="1" ref="D409" ca="1">_xlfn.LET(
_xlpm.RiskAssessmentCell, INDIRECT("'Risk Assessment'!B"&amp;52+(RIGHT(D401,2)-10)*5),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11" spans="3:4" x14ac:dyDescent="0.25">
      <c r="C411" t="str">
        <f>"Strategic priority"&amp;RIGHT(C401,2)+1</f>
        <v>Strategic priority42</v>
      </c>
      <c r="D411" t="str">
        <f>"Strategic priority"&amp;RIGHT(D401,2)+1</f>
        <v>Strategic priority42</v>
      </c>
    </row>
    <row r="412" spans="3:4" x14ac:dyDescent="0.25">
      <c r="C412" t="s">
        <v>18</v>
      </c>
      <c r="D412" t="s">
        <v>18</v>
      </c>
    </row>
    <row r="413" spans="3:4" x14ac:dyDescent="0.25">
      <c r="C413" t="s">
        <v>26</v>
      </c>
      <c r="D413" t="s">
        <v>26</v>
      </c>
    </row>
    <row r="414" spans="3:4" x14ac:dyDescent="0.25">
      <c r="C414" t="s">
        <v>30</v>
      </c>
      <c r="D414" t="str" cm="1">
        <f t="array" aca="1" ref="D414" ca="1">_xlfn.LET(
_xlpm.RiskAssessmentCell, INDIRECT("'Risk Assessment'!B"&amp;52+(RIGHT(D411,2)-10)*5),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15" spans="3:4" x14ac:dyDescent="0.25">
      <c r="C415" t="s">
        <v>34</v>
      </c>
      <c r="D415" t="str" cm="1">
        <f t="array" aca="1" ref="D415" ca="1">_xlfn.LET(
_xlpm.RiskAssessmentCell, INDIRECT("'Risk Assessment'!B"&amp;52+(RIGHT(D411,2)-10)*5),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16" spans="3:4" x14ac:dyDescent="0.25">
      <c r="C416" t="s">
        <v>38</v>
      </c>
      <c r="D416" t="str" cm="1">
        <f t="array" aca="1" ref="D416" ca="1">_xlfn.LET(
_xlpm.RiskAssessmentCell, INDIRECT("'Risk Assessment'!B"&amp;52+(RIGHT(D411,2)-10)*5),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17" spans="3:4" x14ac:dyDescent="0.25">
      <c r="C417" t="s">
        <v>42</v>
      </c>
      <c r="D417" t="str" cm="1">
        <f t="array" aca="1" ref="D417" ca="1">_xlfn.LET(
_xlpm.RiskAssessmentCell, INDIRECT("'Risk Assessment'!B"&amp;52+(RIGHT(D411,2)-10)*5),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18" spans="3:4" x14ac:dyDescent="0.25">
      <c r="C418" t="s">
        <v>44</v>
      </c>
      <c r="D418" t="str" cm="1">
        <f t="array" aca="1" ref="D418" ca="1">_xlfn.LET(
_xlpm.RiskAssessmentCell, INDIRECT("'Risk Assessment'!B"&amp;52+(RIGHT(D411,2)-10)*5),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19" spans="3:4" x14ac:dyDescent="0.25">
      <c r="C419" t="s">
        <v>46</v>
      </c>
      <c r="D419" t="str" cm="1">
        <f t="array" aca="1" ref="D419" ca="1">_xlfn.LET(
_xlpm.RiskAssessmentCell, INDIRECT("'Risk Assessment'!B"&amp;52+(RIGHT(D411,2)-10)*5),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21" spans="3:4" x14ac:dyDescent="0.25">
      <c r="C421" t="str">
        <f>"Strategic priority"&amp;RIGHT(C411,2)+1</f>
        <v>Strategic priority43</v>
      </c>
      <c r="D421" t="str">
        <f>"Strategic priority"&amp;RIGHT(D411,2)+1</f>
        <v>Strategic priority43</v>
      </c>
    </row>
    <row r="422" spans="3:4" x14ac:dyDescent="0.25">
      <c r="C422" t="s">
        <v>18</v>
      </c>
      <c r="D422" t="s">
        <v>18</v>
      </c>
    </row>
    <row r="423" spans="3:4" x14ac:dyDescent="0.25">
      <c r="C423" t="s">
        <v>26</v>
      </c>
      <c r="D423" t="s">
        <v>26</v>
      </c>
    </row>
    <row r="424" spans="3:4" x14ac:dyDescent="0.25">
      <c r="C424" t="s">
        <v>30</v>
      </c>
      <c r="D424" t="str" cm="1">
        <f t="array" aca="1" ref="D424" ca="1">_xlfn.LET(
_xlpm.RiskAssessmentCell, INDIRECT("'Risk Assessment'!B"&amp;52+(RIGHT(D421,2)-10)*5),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25" spans="3:4" x14ac:dyDescent="0.25">
      <c r="C425" t="s">
        <v>34</v>
      </c>
      <c r="D425" t="str" cm="1">
        <f t="array" aca="1" ref="D425" ca="1">_xlfn.LET(
_xlpm.RiskAssessmentCell, INDIRECT("'Risk Assessment'!B"&amp;52+(RIGHT(D421,2)-10)*5),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26" spans="3:4" x14ac:dyDescent="0.25">
      <c r="C426" t="s">
        <v>38</v>
      </c>
      <c r="D426" t="str" cm="1">
        <f t="array" aca="1" ref="D426" ca="1">_xlfn.LET(
_xlpm.RiskAssessmentCell, INDIRECT("'Risk Assessment'!B"&amp;52+(RIGHT(D421,2)-10)*5),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27" spans="3:4" x14ac:dyDescent="0.25">
      <c r="C427" t="s">
        <v>42</v>
      </c>
      <c r="D427" t="str" cm="1">
        <f t="array" aca="1" ref="D427" ca="1">_xlfn.LET(
_xlpm.RiskAssessmentCell, INDIRECT("'Risk Assessment'!B"&amp;52+(RIGHT(D421,2)-10)*5),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28" spans="3:4" x14ac:dyDescent="0.25">
      <c r="C428" t="s">
        <v>44</v>
      </c>
      <c r="D428" t="str" cm="1">
        <f t="array" aca="1" ref="D428" ca="1">_xlfn.LET(
_xlpm.RiskAssessmentCell, INDIRECT("'Risk Assessment'!B"&amp;52+(RIGHT(D421,2)-10)*5),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29" spans="3:4" x14ac:dyDescent="0.25">
      <c r="C429" t="s">
        <v>46</v>
      </c>
      <c r="D429" t="str" cm="1">
        <f t="array" aca="1" ref="D429" ca="1">_xlfn.LET(
_xlpm.RiskAssessmentCell, INDIRECT("'Risk Assessment'!B"&amp;52+(RIGHT(D421,2)-10)*5),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31" spans="3:4" x14ac:dyDescent="0.25">
      <c r="C431" t="str">
        <f>"Strategic priority"&amp;RIGHT(C421,2)+1</f>
        <v>Strategic priority44</v>
      </c>
      <c r="D431" t="str">
        <f>"Strategic priority"&amp;RIGHT(D421,2)+1</f>
        <v>Strategic priority44</v>
      </c>
    </row>
    <row r="432" spans="3:4" x14ac:dyDescent="0.25">
      <c r="C432" t="s">
        <v>18</v>
      </c>
      <c r="D432" t="s">
        <v>18</v>
      </c>
    </row>
    <row r="433" spans="3:4" x14ac:dyDescent="0.25">
      <c r="C433" t="s">
        <v>26</v>
      </c>
      <c r="D433" t="s">
        <v>26</v>
      </c>
    </row>
    <row r="434" spans="3:4" x14ac:dyDescent="0.25">
      <c r="C434" t="s">
        <v>30</v>
      </c>
      <c r="D434" t="str" cm="1">
        <f t="array" aca="1" ref="D434" ca="1">_xlfn.LET(
_xlpm.RiskAssessmentCell, INDIRECT("'Risk Assessment'!B"&amp;52+(RIGHT(D431,2)-10)*5),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35" spans="3:4" x14ac:dyDescent="0.25">
      <c r="C435" t="s">
        <v>34</v>
      </c>
      <c r="D435" t="str" cm="1">
        <f t="array" aca="1" ref="D435" ca="1">_xlfn.LET(
_xlpm.RiskAssessmentCell, INDIRECT("'Risk Assessment'!B"&amp;52+(RIGHT(D431,2)-10)*5),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36" spans="3:4" x14ac:dyDescent="0.25">
      <c r="C436" t="s">
        <v>38</v>
      </c>
      <c r="D436" t="str" cm="1">
        <f t="array" aca="1" ref="D436" ca="1">_xlfn.LET(
_xlpm.RiskAssessmentCell, INDIRECT("'Risk Assessment'!B"&amp;52+(RIGHT(D431,2)-10)*5),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37" spans="3:4" x14ac:dyDescent="0.25">
      <c r="C437" t="s">
        <v>42</v>
      </c>
      <c r="D437" t="str" cm="1">
        <f t="array" aca="1" ref="D437" ca="1">_xlfn.LET(
_xlpm.RiskAssessmentCell, INDIRECT("'Risk Assessment'!B"&amp;52+(RIGHT(D431,2)-10)*5),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38" spans="3:4" x14ac:dyDescent="0.25">
      <c r="C438" t="s">
        <v>44</v>
      </c>
      <c r="D438" t="str" cm="1">
        <f t="array" aca="1" ref="D438" ca="1">_xlfn.LET(
_xlpm.RiskAssessmentCell, INDIRECT("'Risk Assessment'!B"&amp;52+(RIGHT(D431,2)-10)*5),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39" spans="3:4" x14ac:dyDescent="0.25">
      <c r="C439" t="s">
        <v>46</v>
      </c>
      <c r="D439" t="str" cm="1">
        <f t="array" aca="1" ref="D439" ca="1">_xlfn.LET(
_xlpm.RiskAssessmentCell, INDIRECT("'Risk Assessment'!B"&amp;52+(RIGHT(D431,2)-10)*5),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41" spans="3:4" x14ac:dyDescent="0.25">
      <c r="C441" t="str">
        <f>"Strategic priority"&amp;RIGHT(C431,2)+1</f>
        <v>Strategic priority45</v>
      </c>
      <c r="D441" t="str">
        <f>"Strategic priority"&amp;RIGHT(D431,2)+1</f>
        <v>Strategic priority45</v>
      </c>
    </row>
    <row r="442" spans="3:4" x14ac:dyDescent="0.25">
      <c r="C442" t="s">
        <v>18</v>
      </c>
      <c r="D442" t="s">
        <v>18</v>
      </c>
    </row>
    <row r="443" spans="3:4" x14ac:dyDescent="0.25">
      <c r="C443" t="s">
        <v>26</v>
      </c>
      <c r="D443" t="s">
        <v>26</v>
      </c>
    </row>
    <row r="444" spans="3:4" x14ac:dyDescent="0.25">
      <c r="C444" t="s">
        <v>30</v>
      </c>
      <c r="D444" t="str" cm="1">
        <f t="array" aca="1" ref="D444" ca="1">_xlfn.LET(
_xlpm.RiskAssessmentCell, INDIRECT("'Risk Assessment'!B"&amp;52+(RIGHT(D441,2)-10)*5),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45" spans="3:4" x14ac:dyDescent="0.25">
      <c r="C445" t="s">
        <v>34</v>
      </c>
      <c r="D445" t="str" cm="1">
        <f t="array" aca="1" ref="D445" ca="1">_xlfn.LET(
_xlpm.RiskAssessmentCell, INDIRECT("'Risk Assessment'!B"&amp;52+(RIGHT(D441,2)-10)*5),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46" spans="3:4" x14ac:dyDescent="0.25">
      <c r="C446" t="s">
        <v>38</v>
      </c>
      <c r="D446" t="str" cm="1">
        <f t="array" aca="1" ref="D446" ca="1">_xlfn.LET(
_xlpm.RiskAssessmentCell, INDIRECT("'Risk Assessment'!B"&amp;52+(RIGHT(D441,2)-10)*5),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47" spans="3:4" x14ac:dyDescent="0.25">
      <c r="C447" t="s">
        <v>42</v>
      </c>
      <c r="D447" t="str" cm="1">
        <f t="array" aca="1" ref="D447" ca="1">_xlfn.LET(
_xlpm.RiskAssessmentCell, INDIRECT("'Risk Assessment'!B"&amp;52+(RIGHT(D441,2)-10)*5),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48" spans="3:4" x14ac:dyDescent="0.25">
      <c r="C448" t="s">
        <v>44</v>
      </c>
      <c r="D448" t="str" cm="1">
        <f t="array" aca="1" ref="D448" ca="1">_xlfn.LET(
_xlpm.RiskAssessmentCell, INDIRECT("'Risk Assessment'!B"&amp;52+(RIGHT(D441,2)-10)*5),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49" spans="3:4" x14ac:dyDescent="0.25">
      <c r="C449" t="s">
        <v>46</v>
      </c>
      <c r="D449" t="str" cm="1">
        <f t="array" aca="1" ref="D449" ca="1">_xlfn.LET(
_xlpm.RiskAssessmentCell, INDIRECT("'Risk Assessment'!B"&amp;52+(RIGHT(D441,2)-10)*5),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51" spans="3:4" x14ac:dyDescent="0.25">
      <c r="C451" t="str">
        <f>"Strategic priority"&amp;RIGHT(C441,2)+1</f>
        <v>Strategic priority46</v>
      </c>
      <c r="D451" t="str">
        <f>"Strategic priority"&amp;RIGHT(D441,2)+1</f>
        <v>Strategic priority46</v>
      </c>
    </row>
    <row r="452" spans="3:4" x14ac:dyDescent="0.25">
      <c r="C452" t="s">
        <v>18</v>
      </c>
      <c r="D452" t="s">
        <v>18</v>
      </c>
    </row>
    <row r="453" spans="3:4" x14ac:dyDescent="0.25">
      <c r="C453" t="s">
        <v>26</v>
      </c>
      <c r="D453" t="s">
        <v>26</v>
      </c>
    </row>
    <row r="454" spans="3:4" x14ac:dyDescent="0.25">
      <c r="C454" t="s">
        <v>30</v>
      </c>
      <c r="D454" t="str" cm="1">
        <f t="array" aca="1" ref="D454" ca="1">_xlfn.LET(
_xlpm.RiskAssessmentCell, INDIRECT("'Risk Assessment'!B"&amp;52+(RIGHT(D451,2)-10)*5),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55" spans="3:4" x14ac:dyDescent="0.25">
      <c r="C455" t="s">
        <v>34</v>
      </c>
      <c r="D455" t="str" cm="1">
        <f t="array" aca="1" ref="D455" ca="1">_xlfn.LET(
_xlpm.RiskAssessmentCell, INDIRECT("'Risk Assessment'!B"&amp;52+(RIGHT(D451,2)-10)*5),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56" spans="3:4" x14ac:dyDescent="0.25">
      <c r="C456" t="s">
        <v>38</v>
      </c>
      <c r="D456" t="str" cm="1">
        <f t="array" aca="1" ref="D456" ca="1">_xlfn.LET(
_xlpm.RiskAssessmentCell, INDIRECT("'Risk Assessment'!B"&amp;52+(RIGHT(D451,2)-10)*5),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57" spans="3:4" x14ac:dyDescent="0.25">
      <c r="C457" t="s">
        <v>42</v>
      </c>
      <c r="D457" t="str" cm="1">
        <f t="array" aca="1" ref="D457" ca="1">_xlfn.LET(
_xlpm.RiskAssessmentCell, INDIRECT("'Risk Assessment'!B"&amp;52+(RIGHT(D451,2)-10)*5),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58" spans="3:4" x14ac:dyDescent="0.25">
      <c r="C458" t="s">
        <v>44</v>
      </c>
      <c r="D458" t="str" cm="1">
        <f t="array" aca="1" ref="D458" ca="1">_xlfn.LET(
_xlpm.RiskAssessmentCell, INDIRECT("'Risk Assessment'!B"&amp;52+(RIGHT(D451,2)-10)*5),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59" spans="3:4" x14ac:dyDescent="0.25">
      <c r="C459" t="s">
        <v>46</v>
      </c>
      <c r="D459" t="str" cm="1">
        <f t="array" aca="1" ref="D459" ca="1">_xlfn.LET(
_xlpm.RiskAssessmentCell, INDIRECT("'Risk Assessment'!B"&amp;52+(RIGHT(D451,2)-10)*5),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61" spans="3:4" x14ac:dyDescent="0.25">
      <c r="C461" t="str">
        <f>"Strategic priority"&amp;RIGHT(C451,2)+1</f>
        <v>Strategic priority47</v>
      </c>
      <c r="D461" t="str">
        <f>"Strategic priority"&amp;RIGHT(D451,2)+1</f>
        <v>Strategic priority47</v>
      </c>
    </row>
    <row r="462" spans="3:4" x14ac:dyDescent="0.25">
      <c r="C462" t="s">
        <v>18</v>
      </c>
      <c r="D462" t="s">
        <v>18</v>
      </c>
    </row>
    <row r="463" spans="3:4" x14ac:dyDescent="0.25">
      <c r="C463" t="s">
        <v>26</v>
      </c>
      <c r="D463" t="s">
        <v>26</v>
      </c>
    </row>
    <row r="464" spans="3:4" x14ac:dyDescent="0.25">
      <c r="C464" t="s">
        <v>30</v>
      </c>
      <c r="D464" t="str" cm="1">
        <f t="array" aca="1" ref="D464" ca="1">_xlfn.LET(
_xlpm.RiskAssessmentCell, INDIRECT("'Risk Assessment'!B"&amp;52+(RIGHT(D461,2)-10)*5),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65" spans="3:4" x14ac:dyDescent="0.25">
      <c r="C465" t="s">
        <v>34</v>
      </c>
      <c r="D465" t="str" cm="1">
        <f t="array" aca="1" ref="D465" ca="1">_xlfn.LET(
_xlpm.RiskAssessmentCell, INDIRECT("'Risk Assessment'!B"&amp;52+(RIGHT(D461,2)-10)*5),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66" spans="3:4" x14ac:dyDescent="0.25">
      <c r="C466" t="s">
        <v>38</v>
      </c>
      <c r="D466" t="str" cm="1">
        <f t="array" aca="1" ref="D466" ca="1">_xlfn.LET(
_xlpm.RiskAssessmentCell, INDIRECT("'Risk Assessment'!B"&amp;52+(RIGHT(D461,2)-10)*5),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67" spans="3:4" x14ac:dyDescent="0.25">
      <c r="C467" t="s">
        <v>42</v>
      </c>
      <c r="D467" t="str" cm="1">
        <f t="array" aca="1" ref="D467" ca="1">_xlfn.LET(
_xlpm.RiskAssessmentCell, INDIRECT("'Risk Assessment'!B"&amp;52+(RIGHT(D461,2)-10)*5),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68" spans="3:4" x14ac:dyDescent="0.25">
      <c r="C468" t="s">
        <v>44</v>
      </c>
      <c r="D468" t="str" cm="1">
        <f t="array" aca="1" ref="D468" ca="1">_xlfn.LET(
_xlpm.RiskAssessmentCell, INDIRECT("'Risk Assessment'!B"&amp;52+(RIGHT(D461,2)-10)*5),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69" spans="3:4" x14ac:dyDescent="0.25">
      <c r="C469" t="s">
        <v>46</v>
      </c>
      <c r="D469" t="str" cm="1">
        <f t="array" aca="1" ref="D469" ca="1">_xlfn.LET(
_xlpm.RiskAssessmentCell, INDIRECT("'Risk Assessment'!B"&amp;52+(RIGHT(D461,2)-10)*5),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71" spans="3:4" x14ac:dyDescent="0.25">
      <c r="C471" t="str">
        <f>"Strategic priority"&amp;RIGHT(C461,2)+1</f>
        <v>Strategic priority48</v>
      </c>
      <c r="D471" t="str">
        <f>"Strategic priority"&amp;RIGHT(D461,2)+1</f>
        <v>Strategic priority48</v>
      </c>
    </row>
    <row r="472" spans="3:4" x14ac:dyDescent="0.25">
      <c r="C472" t="s">
        <v>18</v>
      </c>
      <c r="D472" t="s">
        <v>18</v>
      </c>
    </row>
    <row r="473" spans="3:4" x14ac:dyDescent="0.25">
      <c r="C473" t="s">
        <v>26</v>
      </c>
      <c r="D473" t="s">
        <v>26</v>
      </c>
    </row>
    <row r="474" spans="3:4" x14ac:dyDescent="0.25">
      <c r="C474" t="s">
        <v>30</v>
      </c>
      <c r="D474" t="str" cm="1">
        <f t="array" aca="1" ref="D474" ca="1">_xlfn.LET(
_xlpm.RiskAssessmentCell, INDIRECT("'Risk Assessment'!B"&amp;52+(RIGHT(D471,2)-10)*5),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75" spans="3:4" x14ac:dyDescent="0.25">
      <c r="C475" t="s">
        <v>34</v>
      </c>
      <c r="D475" t="str" cm="1">
        <f t="array" aca="1" ref="D475" ca="1">_xlfn.LET(
_xlpm.RiskAssessmentCell, INDIRECT("'Risk Assessment'!B"&amp;52+(RIGHT(D471,2)-10)*5),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76" spans="3:4" x14ac:dyDescent="0.25">
      <c r="C476" t="s">
        <v>38</v>
      </c>
      <c r="D476" t="str" cm="1">
        <f t="array" aca="1" ref="D476" ca="1">_xlfn.LET(
_xlpm.RiskAssessmentCell, INDIRECT("'Risk Assessment'!B"&amp;52+(RIGHT(D471,2)-10)*5),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77" spans="3:4" x14ac:dyDescent="0.25">
      <c r="C477" t="s">
        <v>42</v>
      </c>
      <c r="D477" t="str" cm="1">
        <f t="array" aca="1" ref="D477" ca="1">_xlfn.LET(
_xlpm.RiskAssessmentCell, INDIRECT("'Risk Assessment'!B"&amp;52+(RIGHT(D471,2)-10)*5),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78" spans="3:4" x14ac:dyDescent="0.25">
      <c r="C478" t="s">
        <v>44</v>
      </c>
      <c r="D478" t="str" cm="1">
        <f t="array" aca="1" ref="D478" ca="1">_xlfn.LET(
_xlpm.RiskAssessmentCell, INDIRECT("'Risk Assessment'!B"&amp;52+(RIGHT(D471,2)-10)*5),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79" spans="3:4" x14ac:dyDescent="0.25">
      <c r="C479" t="s">
        <v>46</v>
      </c>
      <c r="D479" t="str" cm="1">
        <f t="array" aca="1" ref="D479" ca="1">_xlfn.LET(
_xlpm.RiskAssessmentCell, INDIRECT("'Risk Assessment'!B"&amp;52+(RIGHT(D471,2)-10)*5),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81" spans="3:4" x14ac:dyDescent="0.25">
      <c r="C481" t="str">
        <f>"Strategic priority"&amp;RIGHT(C471,2)+1</f>
        <v>Strategic priority49</v>
      </c>
      <c r="D481" t="str">
        <f>"Strategic priority"&amp;RIGHT(D471,2)+1</f>
        <v>Strategic priority49</v>
      </c>
    </row>
    <row r="482" spans="3:4" x14ac:dyDescent="0.25">
      <c r="C482" t="s">
        <v>18</v>
      </c>
      <c r="D482" t="s">
        <v>18</v>
      </c>
    </row>
    <row r="483" spans="3:4" x14ac:dyDescent="0.25">
      <c r="C483" t="s">
        <v>26</v>
      </c>
      <c r="D483" t="s">
        <v>26</v>
      </c>
    </row>
    <row r="484" spans="3:4" x14ac:dyDescent="0.25">
      <c r="C484" t="s">
        <v>30</v>
      </c>
      <c r="D484" t="str" cm="1">
        <f t="array" aca="1" ref="D484" ca="1">_xlfn.LET(
_xlpm.RiskAssessmentCell, INDIRECT("'Risk Assessment'!B"&amp;52+(RIGHT(D481,2)-10)*5),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85" spans="3:4" x14ac:dyDescent="0.25">
      <c r="C485" t="s">
        <v>34</v>
      </c>
      <c r="D485" t="str" cm="1">
        <f t="array" aca="1" ref="D485" ca="1">_xlfn.LET(
_xlpm.RiskAssessmentCell, INDIRECT("'Risk Assessment'!B"&amp;52+(RIGHT(D481,2)-10)*5),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86" spans="3:4" x14ac:dyDescent="0.25">
      <c r="C486" t="s">
        <v>38</v>
      </c>
      <c r="D486" t="str" cm="1">
        <f t="array" aca="1" ref="D486" ca="1">_xlfn.LET(
_xlpm.RiskAssessmentCell, INDIRECT("'Risk Assessment'!B"&amp;52+(RIGHT(D481,2)-10)*5),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87" spans="3:4" x14ac:dyDescent="0.25">
      <c r="C487" t="s">
        <v>42</v>
      </c>
      <c r="D487" t="str" cm="1">
        <f t="array" aca="1" ref="D487" ca="1">_xlfn.LET(
_xlpm.RiskAssessmentCell, INDIRECT("'Risk Assessment'!B"&amp;52+(RIGHT(D481,2)-10)*5),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88" spans="3:4" x14ac:dyDescent="0.25">
      <c r="C488" t="s">
        <v>44</v>
      </c>
      <c r="D488" t="str" cm="1">
        <f t="array" aca="1" ref="D488" ca="1">_xlfn.LET(
_xlpm.RiskAssessmentCell, INDIRECT("'Risk Assessment'!B"&amp;52+(RIGHT(D481,2)-10)*5),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89" spans="3:4" x14ac:dyDescent="0.25">
      <c r="C489" t="s">
        <v>46</v>
      </c>
      <c r="D489" t="str" cm="1">
        <f t="array" aca="1" ref="D489" ca="1">_xlfn.LET(
_xlpm.RiskAssessmentCell, INDIRECT("'Risk Assessment'!B"&amp;52+(RIGHT(D481,2)-10)*5),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row r="491" spans="3:4" x14ac:dyDescent="0.25">
      <c r="C491" t="str">
        <f>"Strategic priority"&amp;RIGHT(C481,2)+1</f>
        <v>Strategic priority50</v>
      </c>
      <c r="D491" t="str">
        <f>"Strategic priority"&amp;RIGHT(D481,2)+1</f>
        <v>Strategic priority50</v>
      </c>
    </row>
    <row r="492" spans="3:4" x14ac:dyDescent="0.25">
      <c r="C492" t="s">
        <v>18</v>
      </c>
      <c r="D492" t="s">
        <v>18</v>
      </c>
    </row>
    <row r="493" spans="3:4" x14ac:dyDescent="0.25">
      <c r="C493" t="s">
        <v>26</v>
      </c>
      <c r="D493" t="s">
        <v>26</v>
      </c>
    </row>
    <row r="494" spans="3:4" x14ac:dyDescent="0.25">
      <c r="C494" t="s">
        <v>30</v>
      </c>
      <c r="D494" t="str" cm="1">
        <f t="array" aca="1" ref="D494" ca="1">_xlfn.LET(
_xlpm.RiskAssessmentCell, INDIRECT("'Risk Assessment'!B"&amp;52+(RIGHT(D491,2)-10)*5),
IF(_xlpm.RiskAssessmentCell = "Please select a Strategic Priority",LearningEnvironment,IF(_xlpm.RiskAssessmentCell = "All",LearningEnvironment,IF(_xlpm.RiskAssessmentCell = "",LearningEnvironment,IF(ISNUMBER(FIND(LEFT(LearningEnvironment,2),_xlpm.RiskAssessmentCell)),"",SUBSTITUTE(SUBSTITUTE(SUBSTITUTE(SUBSTITUTE(SUBSTITUTE(SUBSTITUTE(SUBSTITUTE(SUBSTITUTE(_xlpm.RiskAssessmentCell,LearningEnvironment,"1."),CareerOutcomes,"2."), ServeCommunities, "3."),NationalSignificance, "4."),HumanDignity,"5."),InstitutionalFoundations,"6.")&amp;"  &amp;  "&amp;SUBSTITUTE(LearningEnvironment,"1. Provide a learning environment that emphasises growth of the whole person", "1."),"Pl",""),"All",""))))))</f>
        <v>1. Provide a learning environment that emphasises growth of the whole person</v>
      </c>
    </row>
    <row r="495" spans="3:4" x14ac:dyDescent="0.25">
      <c r="C495" t="s">
        <v>34</v>
      </c>
      <c r="D495" t="str" cm="1">
        <f t="array" aca="1" ref="D495" ca="1">_xlfn.LET(
_xlpm.RiskAssessmentCell, INDIRECT("'Risk Assessment'!B"&amp;52+(RIGHT(D491,2)-10)*5),
IF(_xlpm.RiskAssessmentCell = "Please select a Strategic Priority",CareerOutcomes,IF(_xlpm.RiskAssessmentCell = "All",CareerOutcomes,IF(_xlpm.RiskAssessmentCell = "",CareerOutcomes,IF(ISNUMBER(FIND(LEFT(CareerOutcomes,2),_xlpm.RiskAssessmentCell)),"",SUBSTITUTE(SUBSTITUTE(SUBSTITUTE(SUBSTITUTE(SUBSTITUTE(SUBSTITUTE(SUBSTITUTE(SUBSTITUTE(_xlpm.RiskAssessmentCell,LearningEnvironment,"1."),CareerOutcomes,"2."), ServeCommunities, "3."),NationalSignificance, "4."),HumanDignity,"5."),InstitutionalFoundations,"6.")&amp;"  &amp;  "&amp;SUBSTITUTE(CareerOutcomes,"2. Offer a range of educational opportunities that lead to future-ready career outcomes", "2."),"Pl",""),"All",""))))))</f>
        <v>2. Offer a range of educational opportunities that lead to future-ready career outcomes</v>
      </c>
    </row>
    <row r="496" spans="3:4" x14ac:dyDescent="0.25">
      <c r="C496" t="s">
        <v>38</v>
      </c>
      <c r="D496" t="str" cm="1">
        <f t="array" aca="1" ref="D496" ca="1">_xlfn.LET(
_xlpm.RiskAssessmentCell, INDIRECT("'Risk Assessment'!B"&amp;52+(RIGHT(D491,2)-10)*5),
IF(_xlpm.RiskAssessmentCell = "Please select a Strategic Priority",ServeCommunities,IF(_xlpm.RiskAssessmentCell = "All",ServeCommunities,IF(_xlpm.RiskAssessmentCell = "",ServeCommunities,IF(ISNUMBER(FIND(LEFT(ServeCommunities,2),_xlpm.RiskAssessmentCell)),"",SUBSTITUTE(SUBSTITUTE(SUBSTITUTE(SUBSTITUTE(SUBSTITUTE(SUBSTITUTE(SUBSTITUTE(SUBSTITUTE(_xlpm.RiskAssessmentCell,LearningEnvironment,"1."),CareerOutcomes,"2."), ServeCommunities, "3."),NationalSignificance, "4."),HumanDignity,"5."),InstitutionalFoundations,"6.")&amp;"  &amp;  "&amp;SUBSTITUTE(ServeCommunities,"3. Serve communities through connection and collaboration", "3."),"Pl",""),"All",""))))))</f>
        <v>3. Serve communities through connection and collaboration</v>
      </c>
    </row>
    <row r="497" spans="3:4" x14ac:dyDescent="0.25">
      <c r="C497" t="s">
        <v>42</v>
      </c>
      <c r="D497" t="str" cm="1">
        <f t="array" aca="1" ref="D497" ca="1">_xlfn.LET(
_xlpm.RiskAssessmentCell, INDIRECT("'Risk Assessment'!B"&amp;52+(RIGHT(D491,2)-10)*5),
IF(_xlpm.RiskAssessmentCell = "Please select a Strategic Priority",NationalSignificance,IF(_xlpm.RiskAssessmentCell = "All",NationalSignificance,IF(_xlpm.RiskAssessmentCell = "",NationalSignificance,IF(ISNUMBER(FIND(LEFT(NationalSignificance,2),_xlpm.RiskAssessmentCell)),"",SUBSTITUTE(SUBSTITUTE(SUBSTITUTE(SUBSTITUTE(SUBSTITUTE(SUBSTITUTE(SUBSTITUTE(SUBSTITUTE(_xlpm.RiskAssessmentCell,LearningEnvironment,"1."),CareerOutcomes,"2."), ServeCommunities, "3."),NationalSignificance, "4."),HumanDignity,"5."),InstitutionalFoundations,"6.")&amp;"  &amp;  "&amp;SUBSTITUTE(NationalSignificance,"4. Address issues of national significance", "4."),"Pl",""),"All",""))))))</f>
        <v>4. Address issues of national significance</v>
      </c>
    </row>
    <row r="498" spans="3:4" x14ac:dyDescent="0.25">
      <c r="C498" t="s">
        <v>44</v>
      </c>
      <c r="D498" t="str" cm="1">
        <f t="array" aca="1" ref="D498" ca="1">_xlfn.LET(
_xlpm.RiskAssessmentCell, INDIRECT("'Risk Assessment'!B"&amp;52+(RIGHT(D491,2)-10)*5),
IF(_xlpm.RiskAssessmentCell = "Please select a Strategic Priority",HumanDignity,IF(_xlpm.RiskAssessmentCell = "All",HumanDignity,IF(_xlpm.RiskAssessmentCell = "",HumanDignity,IF(ISNUMBER(FIND(LEFT(HumanDignity,2),_xlpm.RiskAssessmentCell)),"",SUBSTITUTE(SUBSTITUTE(SUBSTITUTE(SUBSTITUTE(SUBSTITUTE(SUBSTITUTE(SUBSTITUTE(SUBSTITUTE(_xlpm.RiskAssessmentCell,LearningEnvironment,"1."),CareerOutcomes,"2."), ServeCommunities, "3."),NationalSignificance, "4."),HumanDignity,"5."),InstitutionalFoundations,"6.")&amp;"  &amp;  "&amp;SUBSTITUTE(HumanDignity,"5. Promote human dignity and advance the common good", "5."),"Pl",""),"All",""))))))</f>
        <v>5. Promote human dignity and advance the common good</v>
      </c>
    </row>
    <row r="499" spans="3:4" x14ac:dyDescent="0.25">
      <c r="C499" t="s">
        <v>46</v>
      </c>
      <c r="D499" t="str" cm="1">
        <f t="array" aca="1" ref="D499" ca="1">_xlfn.LET(
_xlpm.RiskAssessmentCell, INDIRECT("'Risk Assessment'!B"&amp;52+(RIGHT(D491,2)-10)*5),
IF(_xlpm.RiskAssessmentCell = "Please select a Strategic Priority",InstitutionalFoundations,IF(_xlpm.RiskAssessmentCell = "All",InstitutionalFoundations,IF(_xlpm.RiskAssessmentCell = "",InstitutionalFoundations,IF(ISNUMBER(FIND(LEFT(InstitutionalFoundations,2),_xlpm.RiskAssessmentCell)),"",SUBSTITUTE(SUBSTITUTE(SUBSTITUTE(SUBSTITUTE(SUBSTITUTE(SUBSTITUTE(SUBSTITUTE(SUBSTITUTE(_xlpm.RiskAssessmentCell,LearningEnvironment,"1."),CareerOutcomes,"2."), ServeCommunities, "3."),NationalSignificance, "4."),HumanDignity,"5."),InstitutionalFoundations,"6.")&amp;"  &amp;  "&amp;SUBSTITUTE(InstitutionalFoundations,"6. Strengthen our institutional foundations ", "6."),"Pl",""),"All",""))))))</f>
        <v xml:space="preserve">6. Strengthen our institutional foundations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11C8-A7F2-4156-ADB1-265A4A8D6C5C}">
  <dimension ref="A1:L63"/>
  <sheetViews>
    <sheetView topLeftCell="H2" workbookViewId="0">
      <selection activeCell="K62" sqref="K62"/>
    </sheetView>
  </sheetViews>
  <sheetFormatPr defaultRowHeight="15" x14ac:dyDescent="0.25"/>
  <cols>
    <col min="1" max="1" width="46.28515625" bestFit="1" customWidth="1"/>
    <col min="2" max="2" width="40.5703125" bestFit="1" customWidth="1"/>
    <col min="3" max="3" width="40.5703125" customWidth="1"/>
    <col min="4" max="4" width="33.140625" bestFit="1" customWidth="1"/>
    <col min="5" max="5" width="48.42578125" bestFit="1" customWidth="1"/>
    <col min="6" max="6" width="77.140625" bestFit="1" customWidth="1"/>
    <col min="7" max="7" width="52.42578125" bestFit="1" customWidth="1"/>
    <col min="8" max="8" width="46.28515625" bestFit="1" customWidth="1"/>
    <col min="9" max="9" width="47.5703125" bestFit="1" customWidth="1"/>
    <col min="10" max="10" width="52.85546875" bestFit="1" customWidth="1"/>
    <col min="11" max="11" width="52.5703125" bestFit="1" customWidth="1"/>
    <col min="12" max="12" width="40.140625" bestFit="1" customWidth="1"/>
    <col min="13" max="13" width="25.42578125" customWidth="1"/>
    <col min="14" max="14" width="14" bestFit="1" customWidth="1"/>
    <col min="15" max="15" width="12.85546875" bestFit="1" customWidth="1"/>
    <col min="16" max="16" width="12" bestFit="1" customWidth="1"/>
  </cols>
  <sheetData>
    <row r="1" spans="1:12" x14ac:dyDescent="0.25">
      <c r="A1" t="s">
        <v>19</v>
      </c>
      <c r="B1" t="s">
        <v>25</v>
      </c>
      <c r="C1" t="s">
        <v>16</v>
      </c>
      <c r="D1" t="s">
        <v>29</v>
      </c>
      <c r="E1" t="s">
        <v>33</v>
      </c>
      <c r="F1" t="s">
        <v>37</v>
      </c>
      <c r="G1" t="s">
        <v>41</v>
      </c>
      <c r="H1" t="s">
        <v>43</v>
      </c>
      <c r="I1" t="s">
        <v>45</v>
      </c>
      <c r="J1" t="s">
        <v>47</v>
      </c>
      <c r="K1" t="s">
        <v>48</v>
      </c>
      <c r="L1" t="s">
        <v>49</v>
      </c>
    </row>
    <row r="2" spans="1:12" x14ac:dyDescent="0.25">
      <c r="A2" t="s">
        <v>14</v>
      </c>
      <c r="B2" t="s">
        <v>50</v>
      </c>
      <c r="D2" t="s">
        <v>51</v>
      </c>
      <c r="E2" t="s">
        <v>52</v>
      </c>
      <c r="F2" t="s">
        <v>53</v>
      </c>
      <c r="G2" t="s">
        <v>54</v>
      </c>
      <c r="H2" t="s">
        <v>55</v>
      </c>
      <c r="I2" t="s">
        <v>56</v>
      </c>
      <c r="J2" t="s">
        <v>57</v>
      </c>
      <c r="K2" t="s">
        <v>53</v>
      </c>
      <c r="L2" t="s">
        <v>58</v>
      </c>
    </row>
    <row r="3" spans="1:12" x14ac:dyDescent="0.25">
      <c r="A3" t="s">
        <v>25</v>
      </c>
      <c r="B3" t="s">
        <v>59</v>
      </c>
      <c r="D3" t="s">
        <v>60</v>
      </c>
      <c r="E3" t="s">
        <v>61</v>
      </c>
      <c r="F3" t="s">
        <v>62</v>
      </c>
      <c r="G3" t="s">
        <v>63</v>
      </c>
      <c r="H3" t="s">
        <v>64</v>
      </c>
      <c r="I3" t="s">
        <v>65</v>
      </c>
      <c r="J3" t="s">
        <v>66</v>
      </c>
      <c r="K3" t="s">
        <v>153</v>
      </c>
      <c r="L3" t="s">
        <v>67</v>
      </c>
    </row>
    <row r="4" spans="1:12" x14ac:dyDescent="0.25">
      <c r="A4" t="s">
        <v>29</v>
      </c>
      <c r="B4" t="s">
        <v>68</v>
      </c>
      <c r="D4" t="s">
        <v>69</v>
      </c>
      <c r="E4" t="s">
        <v>70</v>
      </c>
      <c r="F4" t="s">
        <v>71</v>
      </c>
      <c r="G4" t="s">
        <v>72</v>
      </c>
      <c r="H4" t="s">
        <v>59</v>
      </c>
      <c r="I4" t="s">
        <v>73</v>
      </c>
      <c r="J4" t="s">
        <v>74</v>
      </c>
      <c r="K4" t="s">
        <v>52</v>
      </c>
      <c r="L4" t="s">
        <v>75</v>
      </c>
    </row>
    <row r="5" spans="1:12" x14ac:dyDescent="0.25">
      <c r="A5" t="s">
        <v>33</v>
      </c>
      <c r="B5" t="s">
        <v>76</v>
      </c>
      <c r="D5" t="s">
        <v>77</v>
      </c>
      <c r="E5" t="s">
        <v>78</v>
      </c>
      <c r="F5" t="s">
        <v>79</v>
      </c>
      <c r="G5" t="s">
        <v>80</v>
      </c>
      <c r="H5" t="s">
        <v>68</v>
      </c>
      <c r="I5" t="s">
        <v>81</v>
      </c>
      <c r="J5" t="s">
        <v>82</v>
      </c>
      <c r="K5" t="s">
        <v>163</v>
      </c>
      <c r="L5" t="s">
        <v>83</v>
      </c>
    </row>
    <row r="6" spans="1:12" x14ac:dyDescent="0.25">
      <c r="A6" t="s">
        <v>37</v>
      </c>
      <c r="B6" t="s">
        <v>84</v>
      </c>
      <c r="D6" t="s">
        <v>85</v>
      </c>
      <c r="E6" t="s">
        <v>86</v>
      </c>
      <c r="F6" t="s">
        <v>87</v>
      </c>
      <c r="G6" t="s">
        <v>59</v>
      </c>
      <c r="H6" t="s">
        <v>88</v>
      </c>
      <c r="I6" t="s">
        <v>89</v>
      </c>
      <c r="J6" t="s">
        <v>90</v>
      </c>
      <c r="K6" t="s">
        <v>169</v>
      </c>
      <c r="L6" t="s">
        <v>91</v>
      </c>
    </row>
    <row r="7" spans="1:12" x14ac:dyDescent="0.25">
      <c r="A7" t="s">
        <v>41</v>
      </c>
      <c r="B7" t="s">
        <v>92</v>
      </c>
      <c r="D7" t="s">
        <v>93</v>
      </c>
      <c r="E7" t="s">
        <v>94</v>
      </c>
      <c r="F7" t="s">
        <v>95</v>
      </c>
      <c r="G7" t="s">
        <v>96</v>
      </c>
      <c r="H7" t="s">
        <v>97</v>
      </c>
      <c r="I7" t="s">
        <v>98</v>
      </c>
      <c r="J7" t="s">
        <v>99</v>
      </c>
      <c r="K7" t="s">
        <v>175</v>
      </c>
      <c r="L7" t="s">
        <v>100</v>
      </c>
    </row>
    <row r="8" spans="1:12" x14ac:dyDescent="0.25">
      <c r="A8" t="s">
        <v>43</v>
      </c>
      <c r="B8" t="s">
        <v>101</v>
      </c>
      <c r="D8" t="s">
        <v>102</v>
      </c>
      <c r="E8" t="s">
        <v>103</v>
      </c>
      <c r="F8" t="s">
        <v>68</v>
      </c>
      <c r="G8" t="s">
        <v>104</v>
      </c>
      <c r="H8" t="s">
        <v>84</v>
      </c>
      <c r="I8" t="s">
        <v>105</v>
      </c>
      <c r="J8" t="s">
        <v>68</v>
      </c>
      <c r="K8" t="s">
        <v>180</v>
      </c>
      <c r="L8" t="s">
        <v>68</v>
      </c>
    </row>
    <row r="9" spans="1:12" x14ac:dyDescent="0.25">
      <c r="A9" t="s">
        <v>45</v>
      </c>
      <c r="B9" t="s">
        <v>106</v>
      </c>
      <c r="D9" t="s">
        <v>107</v>
      </c>
      <c r="E9" t="s">
        <v>108</v>
      </c>
      <c r="F9" t="s">
        <v>109</v>
      </c>
      <c r="G9" t="s">
        <v>110</v>
      </c>
      <c r="H9" t="s">
        <v>111</v>
      </c>
      <c r="I9" t="s">
        <v>112</v>
      </c>
      <c r="J9" t="s">
        <v>113</v>
      </c>
      <c r="K9" t="s">
        <v>186</v>
      </c>
      <c r="L9" t="s">
        <v>114</v>
      </c>
    </row>
    <row r="10" spans="1:12" x14ac:dyDescent="0.25">
      <c r="A10" t="s">
        <v>47</v>
      </c>
      <c r="B10" t="s">
        <v>115</v>
      </c>
      <c r="D10" t="s">
        <v>68</v>
      </c>
      <c r="E10" t="s">
        <v>96</v>
      </c>
      <c r="F10" t="s">
        <v>116</v>
      </c>
      <c r="G10" t="s">
        <v>117</v>
      </c>
      <c r="H10" t="s">
        <v>118</v>
      </c>
      <c r="I10" t="s">
        <v>107</v>
      </c>
      <c r="J10" t="s">
        <v>119</v>
      </c>
      <c r="K10" t="s">
        <v>192</v>
      </c>
      <c r="L10" t="s">
        <v>84</v>
      </c>
    </row>
    <row r="11" spans="1:12" x14ac:dyDescent="0.25">
      <c r="A11" t="s">
        <v>48</v>
      </c>
      <c r="B11" t="s">
        <v>120</v>
      </c>
      <c r="D11" t="s">
        <v>121</v>
      </c>
      <c r="E11" t="s">
        <v>122</v>
      </c>
      <c r="F11" t="s">
        <v>123</v>
      </c>
      <c r="G11" t="s">
        <v>95</v>
      </c>
      <c r="H11" t="s">
        <v>124</v>
      </c>
      <c r="I11" t="s">
        <v>68</v>
      </c>
      <c r="J11" t="s">
        <v>125</v>
      </c>
      <c r="K11" t="s">
        <v>75</v>
      </c>
      <c r="L11" t="s">
        <v>127</v>
      </c>
    </row>
    <row r="12" spans="1:12" x14ac:dyDescent="0.25">
      <c r="A12" t="s">
        <v>49</v>
      </c>
      <c r="B12" t="s">
        <v>128</v>
      </c>
      <c r="D12" t="s">
        <v>129</v>
      </c>
      <c r="E12" t="s">
        <v>68</v>
      </c>
      <c r="F12" t="s">
        <v>130</v>
      </c>
      <c r="G12" t="s">
        <v>68</v>
      </c>
      <c r="H12" t="s">
        <v>131</v>
      </c>
      <c r="I12" t="s">
        <v>132</v>
      </c>
      <c r="J12" t="s">
        <v>133</v>
      </c>
      <c r="K12" t="s">
        <v>85</v>
      </c>
      <c r="L12" t="s">
        <v>134</v>
      </c>
    </row>
    <row r="13" spans="1:12" x14ac:dyDescent="0.25">
      <c r="B13" t="s">
        <v>135</v>
      </c>
      <c r="D13" t="s">
        <v>33</v>
      </c>
      <c r="E13" t="s">
        <v>136</v>
      </c>
      <c r="F13" t="s">
        <v>37</v>
      </c>
      <c r="G13" t="s">
        <v>137</v>
      </c>
      <c r="I13" t="s">
        <v>138</v>
      </c>
      <c r="J13" t="s">
        <v>139</v>
      </c>
      <c r="K13" t="s">
        <v>203</v>
      </c>
      <c r="L13" t="s">
        <v>140</v>
      </c>
    </row>
    <row r="14" spans="1:12" x14ac:dyDescent="0.25">
      <c r="D14" t="s">
        <v>141</v>
      </c>
      <c r="E14" t="s">
        <v>142</v>
      </c>
      <c r="F14" t="s">
        <v>143</v>
      </c>
      <c r="G14" t="s">
        <v>144</v>
      </c>
      <c r="I14" t="s">
        <v>145</v>
      </c>
      <c r="J14" t="s">
        <v>146</v>
      </c>
      <c r="K14" t="s">
        <v>94</v>
      </c>
      <c r="L14" t="s">
        <v>147</v>
      </c>
    </row>
    <row r="15" spans="1:12" x14ac:dyDescent="0.25">
      <c r="D15" t="s">
        <v>148</v>
      </c>
      <c r="E15" t="s">
        <v>149</v>
      </c>
      <c r="F15" t="s">
        <v>143</v>
      </c>
      <c r="G15" t="s">
        <v>150</v>
      </c>
      <c r="I15" t="s">
        <v>151</v>
      </c>
      <c r="J15" t="s">
        <v>152</v>
      </c>
      <c r="K15" t="s">
        <v>208</v>
      </c>
      <c r="L15" t="s">
        <v>154</v>
      </c>
    </row>
    <row r="16" spans="1:12" x14ac:dyDescent="0.25">
      <c r="D16" t="s">
        <v>155</v>
      </c>
      <c r="E16" t="s">
        <v>156</v>
      </c>
      <c r="F16" t="s">
        <v>157</v>
      </c>
      <c r="G16" t="s">
        <v>33</v>
      </c>
      <c r="I16" t="s">
        <v>84</v>
      </c>
      <c r="J16" t="s">
        <v>158</v>
      </c>
      <c r="K16" t="s">
        <v>126</v>
      </c>
    </row>
    <row r="17" spans="4:11" x14ac:dyDescent="0.25">
      <c r="D17" t="s">
        <v>84</v>
      </c>
      <c r="E17" t="s">
        <v>84</v>
      </c>
      <c r="F17" t="s">
        <v>159</v>
      </c>
      <c r="G17" t="s">
        <v>160</v>
      </c>
      <c r="I17" t="s">
        <v>161</v>
      </c>
      <c r="J17" t="s">
        <v>162</v>
      </c>
      <c r="K17" t="s">
        <v>104</v>
      </c>
    </row>
    <row r="18" spans="4:11" x14ac:dyDescent="0.25">
      <c r="D18" t="s">
        <v>164</v>
      </c>
      <c r="E18" t="s">
        <v>165</v>
      </c>
      <c r="F18" t="s">
        <v>84</v>
      </c>
      <c r="G18" t="s">
        <v>166</v>
      </c>
      <c r="I18" t="s">
        <v>167</v>
      </c>
      <c r="J18" t="s">
        <v>168</v>
      </c>
      <c r="K18" t="s">
        <v>213</v>
      </c>
    </row>
    <row r="19" spans="4:11" x14ac:dyDescent="0.25">
      <c r="D19" t="s">
        <v>170</v>
      </c>
      <c r="E19" t="s">
        <v>171</v>
      </c>
      <c r="F19" t="s">
        <v>172</v>
      </c>
      <c r="G19" t="s">
        <v>173</v>
      </c>
      <c r="I19" t="s">
        <v>174</v>
      </c>
      <c r="J19" t="s">
        <v>130</v>
      </c>
      <c r="K19" t="s">
        <v>216</v>
      </c>
    </row>
    <row r="20" spans="4:11" x14ac:dyDescent="0.25">
      <c r="D20" t="s">
        <v>176</v>
      </c>
      <c r="E20" t="s">
        <v>177</v>
      </c>
      <c r="F20" t="s">
        <v>178</v>
      </c>
      <c r="G20" t="s">
        <v>123</v>
      </c>
      <c r="I20" t="s">
        <v>179</v>
      </c>
      <c r="J20" t="s">
        <v>84</v>
      </c>
      <c r="K20" t="s">
        <v>219</v>
      </c>
    </row>
    <row r="21" spans="4:11" x14ac:dyDescent="0.25">
      <c r="D21" t="s">
        <v>181</v>
      </c>
      <c r="E21" t="s">
        <v>182</v>
      </c>
      <c r="F21" t="s">
        <v>183</v>
      </c>
      <c r="G21" t="s">
        <v>184</v>
      </c>
      <c r="I21" t="s">
        <v>45</v>
      </c>
      <c r="J21" t="s">
        <v>185</v>
      </c>
      <c r="K21" t="s">
        <v>221</v>
      </c>
    </row>
    <row r="22" spans="4:11" x14ac:dyDescent="0.25">
      <c r="D22" t="s">
        <v>187</v>
      </c>
      <c r="E22" t="s">
        <v>188</v>
      </c>
      <c r="F22" t="s">
        <v>189</v>
      </c>
      <c r="G22" t="s">
        <v>130</v>
      </c>
      <c r="I22" t="s">
        <v>190</v>
      </c>
      <c r="J22" t="s">
        <v>191</v>
      </c>
      <c r="K22" t="s">
        <v>223</v>
      </c>
    </row>
    <row r="23" spans="4:11" x14ac:dyDescent="0.25">
      <c r="F23" t="s">
        <v>193</v>
      </c>
      <c r="G23" t="s">
        <v>194</v>
      </c>
      <c r="I23" t="s">
        <v>195</v>
      </c>
      <c r="J23" t="s">
        <v>196</v>
      </c>
      <c r="K23" t="s">
        <v>224</v>
      </c>
    </row>
    <row r="24" spans="4:11" x14ac:dyDescent="0.25">
      <c r="F24" t="s">
        <v>197</v>
      </c>
      <c r="G24" t="s">
        <v>149</v>
      </c>
      <c r="I24" t="s">
        <v>198</v>
      </c>
      <c r="J24" t="s">
        <v>199</v>
      </c>
      <c r="K24" t="s">
        <v>226</v>
      </c>
    </row>
    <row r="25" spans="4:11" x14ac:dyDescent="0.25">
      <c r="G25" t="s">
        <v>200</v>
      </c>
      <c r="I25" t="s">
        <v>201</v>
      </c>
      <c r="J25" t="s">
        <v>202</v>
      </c>
      <c r="K25" t="s">
        <v>107</v>
      </c>
    </row>
    <row r="26" spans="4:11" x14ac:dyDescent="0.25">
      <c r="G26" t="s">
        <v>204</v>
      </c>
      <c r="I26" t="s">
        <v>205</v>
      </c>
      <c r="J26" t="s">
        <v>206</v>
      </c>
      <c r="K26" t="s">
        <v>229</v>
      </c>
    </row>
    <row r="27" spans="4:11" x14ac:dyDescent="0.25">
      <c r="G27" t="s">
        <v>84</v>
      </c>
      <c r="J27" t="s">
        <v>207</v>
      </c>
      <c r="K27" t="s">
        <v>230</v>
      </c>
    </row>
    <row r="28" spans="4:11" x14ac:dyDescent="0.25">
      <c r="G28" t="s">
        <v>209</v>
      </c>
      <c r="J28" t="s">
        <v>210</v>
      </c>
      <c r="K28" t="s">
        <v>68</v>
      </c>
    </row>
    <row r="29" spans="4:11" x14ac:dyDescent="0.25">
      <c r="G29" t="s">
        <v>111</v>
      </c>
      <c r="J29" t="s">
        <v>211</v>
      </c>
      <c r="K29" t="s">
        <v>29</v>
      </c>
    </row>
    <row r="30" spans="4:11" x14ac:dyDescent="0.25">
      <c r="G30" t="s">
        <v>212</v>
      </c>
      <c r="J30" t="s">
        <v>189</v>
      </c>
      <c r="K30" t="s">
        <v>231</v>
      </c>
    </row>
    <row r="31" spans="4:11" x14ac:dyDescent="0.25">
      <c r="G31" t="s">
        <v>214</v>
      </c>
      <c r="J31" t="s">
        <v>215</v>
      </c>
      <c r="K31" t="s">
        <v>232</v>
      </c>
    </row>
    <row r="32" spans="4:11" x14ac:dyDescent="0.25">
      <c r="G32" t="s">
        <v>217</v>
      </c>
      <c r="J32" t="s">
        <v>218</v>
      </c>
      <c r="K32" t="s">
        <v>233</v>
      </c>
    </row>
    <row r="33" spans="7:11" x14ac:dyDescent="0.25">
      <c r="G33" t="s">
        <v>220</v>
      </c>
      <c r="K33" t="s">
        <v>234</v>
      </c>
    </row>
    <row r="34" spans="7:11" x14ac:dyDescent="0.25">
      <c r="G34" t="s">
        <v>222</v>
      </c>
      <c r="K34" t="s">
        <v>166</v>
      </c>
    </row>
    <row r="35" spans="7:11" x14ac:dyDescent="0.25">
      <c r="G35" t="s">
        <v>205</v>
      </c>
      <c r="K35" t="s">
        <v>173</v>
      </c>
    </row>
    <row r="36" spans="7:11" x14ac:dyDescent="0.25">
      <c r="G36" t="s">
        <v>225</v>
      </c>
      <c r="K36" t="s">
        <v>123</v>
      </c>
    </row>
    <row r="37" spans="7:11" x14ac:dyDescent="0.25">
      <c r="G37" t="s">
        <v>227</v>
      </c>
      <c r="K37" t="s">
        <v>235</v>
      </c>
    </row>
    <row r="38" spans="7:11" x14ac:dyDescent="0.25">
      <c r="G38" t="s">
        <v>228</v>
      </c>
      <c r="K38" t="s">
        <v>130</v>
      </c>
    </row>
    <row r="39" spans="7:11" x14ac:dyDescent="0.25">
      <c r="G39" t="s">
        <v>188</v>
      </c>
      <c r="K39" t="s">
        <v>236</v>
      </c>
    </row>
    <row r="40" spans="7:11" x14ac:dyDescent="0.25">
      <c r="K40" t="s">
        <v>237</v>
      </c>
    </row>
    <row r="41" spans="7:11" x14ac:dyDescent="0.25">
      <c r="K41" t="s">
        <v>238</v>
      </c>
    </row>
    <row r="42" spans="7:11" x14ac:dyDescent="0.25">
      <c r="K42" t="s">
        <v>239</v>
      </c>
    </row>
    <row r="43" spans="7:11" x14ac:dyDescent="0.25">
      <c r="K43" t="s">
        <v>84</v>
      </c>
    </row>
    <row r="44" spans="7:11" x14ac:dyDescent="0.25">
      <c r="K44" t="s">
        <v>240</v>
      </c>
    </row>
    <row r="45" spans="7:11" x14ac:dyDescent="0.25">
      <c r="K45" t="s">
        <v>241</v>
      </c>
    </row>
    <row r="46" spans="7:11" x14ac:dyDescent="0.25">
      <c r="K46" t="s">
        <v>242</v>
      </c>
    </row>
    <row r="47" spans="7:11" x14ac:dyDescent="0.25">
      <c r="K47" t="s">
        <v>243</v>
      </c>
    </row>
    <row r="48" spans="7:11" x14ac:dyDescent="0.25">
      <c r="K48" t="s">
        <v>244</v>
      </c>
    </row>
    <row r="49" spans="11:12" x14ac:dyDescent="0.25">
      <c r="K49" t="s">
        <v>245</v>
      </c>
    </row>
    <row r="50" spans="11:12" x14ac:dyDescent="0.25">
      <c r="K50" t="s">
        <v>246</v>
      </c>
    </row>
    <row r="51" spans="11:12" x14ac:dyDescent="0.25">
      <c r="K51" t="s">
        <v>247</v>
      </c>
    </row>
    <row r="52" spans="11:12" x14ac:dyDescent="0.25">
      <c r="K52" t="s">
        <v>47</v>
      </c>
    </row>
    <row r="53" spans="11:12" x14ac:dyDescent="0.25">
      <c r="K53" t="s">
        <v>248</v>
      </c>
      <c r="L53" s="13"/>
    </row>
    <row r="54" spans="11:12" x14ac:dyDescent="0.25">
      <c r="K54" t="s">
        <v>140</v>
      </c>
      <c r="L54" s="13"/>
    </row>
    <row r="55" spans="11:12" x14ac:dyDescent="0.25">
      <c r="K55" t="s">
        <v>249</v>
      </c>
      <c r="L55" s="13"/>
    </row>
    <row r="56" spans="11:12" x14ac:dyDescent="0.25">
      <c r="K56" t="s">
        <v>250</v>
      </c>
      <c r="L56" s="13"/>
    </row>
    <row r="57" spans="11:12" x14ac:dyDescent="0.25">
      <c r="K57" t="s">
        <v>251</v>
      </c>
      <c r="L57" s="13"/>
    </row>
    <row r="58" spans="11:12" x14ac:dyDescent="0.25">
      <c r="K58" t="s">
        <v>205</v>
      </c>
      <c r="L58" s="13"/>
    </row>
    <row r="59" spans="11:12" x14ac:dyDescent="0.25">
      <c r="K59" t="s">
        <v>278</v>
      </c>
      <c r="L59" s="13"/>
    </row>
    <row r="60" spans="11:12" x14ac:dyDescent="0.25">
      <c r="K60" t="s">
        <v>252</v>
      </c>
      <c r="L60" s="13"/>
    </row>
    <row r="61" spans="11:12" x14ac:dyDescent="0.25">
      <c r="K61" t="s">
        <v>188</v>
      </c>
      <c r="L61" s="13"/>
    </row>
    <row r="62" spans="11:12" x14ac:dyDescent="0.25">
      <c r="K62" t="s">
        <v>135</v>
      </c>
      <c r="L62" s="13"/>
    </row>
    <row r="63" spans="11:12" x14ac:dyDescent="0.25">
      <c r="L63"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6B5C3175A6044ABA005C143C184A2F" ma:contentTypeVersion="21" ma:contentTypeDescription="Create a new document." ma:contentTypeScope="" ma:versionID="ae115bbb5b5e721fc445ce18dcbf2019">
  <xsd:schema xmlns:xsd="http://www.w3.org/2001/XMLSchema" xmlns:xs="http://www.w3.org/2001/XMLSchema" xmlns:p="http://schemas.microsoft.com/office/2006/metadata/properties" xmlns:ns2="f6d9ea1c-22e3-46b8-8cfe-bef74587ee95" xmlns:ns3="5e92ffd1-0a59-4f2f-b6c3-edfcc250a6ef" xmlns:ns4="7d48bce7-369a-4c24-bdb8-2f0e81257583" targetNamespace="http://schemas.microsoft.com/office/2006/metadata/properties" ma:root="true" ma:fieldsID="c2032b8ddcbd4059a4d1165875793a66" ns2:_="" ns3:_="" ns4:_="">
    <xsd:import namespace="f6d9ea1c-22e3-46b8-8cfe-bef74587ee95"/>
    <xsd:import namespace="5e92ffd1-0a59-4f2f-b6c3-edfcc250a6ef"/>
    <xsd:import namespace="7d48bce7-369a-4c24-bdb8-2f0e812575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Notes" minOccurs="0"/>
                <xsd:element ref="ns2:Source" minOccurs="0"/>
                <xsd:element ref="ns2:lcf76f155ced4ddcb4097134ff3c332f" minOccurs="0"/>
                <xsd:element ref="ns4:TaxCatchAll" minOccurs="0"/>
                <xsd:element ref="ns2:MediaServiceDateTaken" minOccurs="0"/>
                <xsd:element ref="ns2:MediaServiceObjectDetectorVersions" minOccurs="0"/>
                <xsd:element ref="ns2:MediaLengthInSeconds" minOccurs="0"/>
                <xsd:element ref="ns2:MediaServiceSearchProperties" minOccurs="0"/>
                <xsd:element ref="ns2:Index"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9ea1c-22e3-46b8-8cfe-bef74587e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otes" ma:index="18" nillable="true" ma:displayName="Notes" ma:format="Dropdown" ma:internalName="Notes">
      <xsd:simpleType>
        <xsd:restriction base="dms:Text">
          <xsd:maxLength value="255"/>
        </xsd:restriction>
      </xsd:simpleType>
    </xsd:element>
    <xsd:element name="Source" ma:index="19" nillable="true" ma:displayName="Source" ma:description="Where the document originated from" ma:format="Dropdown" ma:internalName="Source">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da5eb43-1a84-493d-b4e9-610ffd28265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Index" ma:index="27" nillable="true" ma:displayName="Index" ma:decimals="0" ma:format="Dropdown" ma:internalName="Index" ma:percentage="FALSE">
      <xsd:simpleType>
        <xsd:restriction base="dms:Number"/>
      </xsd:simpleType>
    </xsd:element>
    <xsd:element name="MediaServiceLocation" ma:index="2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92ffd1-0a59-4f2f-b6c3-edfcc250a6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48bce7-369a-4c24-bdb8-2f0e81257583"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cb61e7e-8a4e-43ef-85f9-16214cae1ba1}" ma:internalName="TaxCatchAll" ma:showField="CatchAllData" ma:web="7d48bce7-369a-4c24-bdb8-2f0e812575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d9ea1c-22e3-46b8-8cfe-bef74587ee95">
      <Terms xmlns="http://schemas.microsoft.com/office/infopath/2007/PartnerControls"/>
    </lcf76f155ced4ddcb4097134ff3c332f>
    <Notes xmlns="f6d9ea1c-22e3-46b8-8cfe-bef74587ee95">v2024Nov14 with 50 rows capacity</Notes>
    <Source xmlns="f6d9ea1c-22e3-46b8-8cfe-bef74587ee95" xsi:nil="true"/>
    <TaxCatchAll xmlns="7d48bce7-369a-4c24-bdb8-2f0e81257583" xsi:nil="true"/>
    <Index xmlns="f6d9ea1c-22e3-46b8-8cfe-bef74587ee95" xsi:nil="true"/>
  </documentManagement>
</p:properties>
</file>

<file path=customXml/itemProps1.xml><?xml version="1.0" encoding="utf-8"?>
<ds:datastoreItem xmlns:ds="http://schemas.openxmlformats.org/officeDocument/2006/customXml" ds:itemID="{6E595CEA-9E19-4DC0-B419-7164DB6E46E1}">
  <ds:schemaRefs>
    <ds:schemaRef ds:uri="http://schemas.microsoft.com/sharepoint/v3/contenttype/forms"/>
  </ds:schemaRefs>
</ds:datastoreItem>
</file>

<file path=customXml/itemProps2.xml><?xml version="1.0" encoding="utf-8"?>
<ds:datastoreItem xmlns:ds="http://schemas.openxmlformats.org/officeDocument/2006/customXml" ds:itemID="{81D39A0C-E04A-4619-BD3E-5C4A415C3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d9ea1c-22e3-46b8-8cfe-bef74587ee95"/>
    <ds:schemaRef ds:uri="5e92ffd1-0a59-4f2f-b6c3-edfcc250a6ef"/>
    <ds:schemaRef ds:uri="7d48bce7-369a-4c24-bdb8-2f0e812575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80B7D6-A67A-41A2-B9C5-F9403D2CA7F1}">
  <ds:schemaRefs>
    <ds:schemaRef ds:uri="http://schemas.openxmlformats.org/package/2006/metadata/core-properties"/>
    <ds:schemaRef ds:uri="http://purl.org/dc/terms/"/>
    <ds:schemaRef ds:uri="f6d9ea1c-22e3-46b8-8cfe-bef74587ee95"/>
    <ds:schemaRef ds:uri="http://www.w3.org/XML/1998/namespace"/>
    <ds:schemaRef ds:uri="http://purl.org/dc/dcmitype/"/>
    <ds:schemaRef ds:uri="http://purl.org/dc/elements/1.1/"/>
    <ds:schemaRef ds:uri="http://schemas.microsoft.com/office/2006/documentManagement/types"/>
    <ds:schemaRef ds:uri="http://schemas.microsoft.com/office/infopath/2007/PartnerControls"/>
    <ds:schemaRef ds:uri="7d48bce7-369a-4c24-bdb8-2f0e81257583"/>
    <ds:schemaRef ds:uri="5e92ffd1-0a59-4f2f-b6c3-edfcc250a6e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Risk Assessment</vt:lpstr>
      <vt:lpstr>Tables</vt:lpstr>
      <vt:lpstr>Sub Categories</vt:lpstr>
      <vt:lpstr>CareerOutcomes</vt:lpstr>
      <vt:lpstr>Community_Wellbeing</vt:lpstr>
      <vt:lpstr>CommunityWellbeing</vt:lpstr>
      <vt:lpstr>Financial</vt:lpstr>
      <vt:lpstr>Governance</vt:lpstr>
      <vt:lpstr>HumanDignity</vt:lpstr>
      <vt:lpstr>InstitutionalFoundations</vt:lpstr>
      <vt:lpstr>Learning_and_Teaching</vt:lpstr>
      <vt:lpstr>LearningEnvironment</vt:lpstr>
      <vt:lpstr>NationalSignificance</vt:lpstr>
      <vt:lpstr>Operational</vt:lpstr>
      <vt:lpstr>Projects_Innovation_and_Business_Transformation</vt:lpstr>
      <vt:lpstr>Reputation</vt:lpstr>
      <vt:lpstr>Research</vt:lpstr>
      <vt:lpstr>ServeCommunities</vt:lpstr>
      <vt:lpstr>Strategic</vt:lpstr>
      <vt:lpstr>Values_and_Culture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Reece Logan</dc:creator>
  <cp:keywords/>
  <dc:description/>
  <cp:lastModifiedBy>Reece Logan</cp:lastModifiedBy>
  <cp:revision/>
  <dcterms:created xsi:type="dcterms:W3CDTF">2024-08-06T03:48:49Z</dcterms:created>
  <dcterms:modified xsi:type="dcterms:W3CDTF">2024-12-05T23:25:11Z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0x010100D56B5C3175A6044ABA005C143C184A2F</vt:lpwstr>
  </property>
  <property fmtid="{D5CDD505-2E9C-101B-9397-08002B2CF9AE}" pid="3" name="MediaServiceImageTags">
    <vt:lpwstr/>
  </property>
</Properties>
</file>