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ate1904="1" defaultThemeVersion="124226"/>
  <mc:AlternateContent xmlns:mc="http://schemas.openxmlformats.org/markup-compatibility/2006">
    <mc:Choice Requires="x15">
      <x15ac:absPath xmlns:x15ac="http://schemas.microsoft.com/office/spreadsheetml/2010/11/ac" url="C:\Temp\"/>
    </mc:Choice>
  </mc:AlternateContent>
  <xr:revisionPtr revIDLastSave="0" documentId="13_ncr:1_{725D3C2F-47B9-4CEC-A50E-556779295AA6}" xr6:coauthVersionLast="47" xr6:coauthVersionMax="47" xr10:uidLastSave="{00000000-0000-0000-0000-000000000000}"/>
  <bookViews>
    <workbookView xWindow="28680" yWindow="-120" windowWidth="29040" windowHeight="15720" xr2:uid="{00000000-000D-0000-FFFF-FFFF00000000}"/>
  </bookViews>
  <sheets>
    <sheet name="Sheet1" sheetId="15" r:id="rId1"/>
    <sheet name="Sheet2" sheetId="16" r:id="rId2"/>
    <sheet name="Sheet3" sheetId="17" r:id="rId3"/>
    <sheet name="Sheet4" sheetId="18" r:id="rId4"/>
    <sheet name="Sheet5" sheetId="19" r:id="rId5"/>
    <sheet name="Sheet6" sheetId="20" r:id="rId6"/>
    <sheet name="Sheet7" sheetId="21" r:id="rId7"/>
    <sheet name="Sheet8" sheetId="22" r:id="rId8"/>
    <sheet name="Sheet9" sheetId="23" r:id="rId9"/>
    <sheet name="Sheet10" sheetId="24" r:id="rId10"/>
    <sheet name="Sheet11" sheetId="25" r:id="rId11"/>
    <sheet name="Sheet12" sheetId="26" r:id="rId12"/>
    <sheet name="Sheet13" sheetId="27"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15" l="1"/>
  <c r="F3" i="19" l="1"/>
  <c r="D12" i="27"/>
  <c r="F3" i="18" l="1"/>
  <c r="M3" i="26"/>
  <c r="F3" i="27"/>
  <c r="M3" i="27"/>
  <c r="F3" i="26"/>
  <c r="M3" i="25"/>
  <c r="F3" i="25"/>
  <c r="M3" i="24"/>
  <c r="F3" i="24"/>
  <c r="M3" i="23"/>
  <c r="F3" i="23"/>
  <c r="M3" i="22"/>
  <c r="F3" i="22"/>
  <c r="M3" i="21"/>
  <c r="F3" i="21"/>
  <c r="M3" i="20"/>
  <c r="F3" i="20"/>
  <c r="M3" i="19"/>
  <c r="M3" i="18"/>
  <c r="M3" i="17"/>
  <c r="F3" i="17"/>
  <c r="M3" i="16"/>
  <c r="F3" i="16"/>
  <c r="P27" i="27"/>
  <c r="O27" i="27"/>
  <c r="N27" i="27"/>
  <c r="M27" i="27"/>
  <c r="L27" i="27"/>
  <c r="K27" i="27"/>
  <c r="J27" i="27"/>
  <c r="I27" i="27"/>
  <c r="H27" i="27"/>
  <c r="G27" i="27"/>
  <c r="F27" i="27"/>
  <c r="E27" i="27"/>
  <c r="D27" i="27"/>
  <c r="C27" i="27"/>
  <c r="C28" i="27" s="1"/>
  <c r="P12" i="27"/>
  <c r="O12" i="27"/>
  <c r="N12" i="27"/>
  <c r="M12" i="27"/>
  <c r="L12" i="27"/>
  <c r="K12" i="27"/>
  <c r="J12" i="27"/>
  <c r="I12" i="27"/>
  <c r="H12" i="27"/>
  <c r="G12" i="27"/>
  <c r="F12" i="27"/>
  <c r="E12" i="27"/>
  <c r="C12" i="27"/>
  <c r="C13" i="27" s="1"/>
  <c r="D13" i="27" s="1"/>
  <c r="P27" i="26"/>
  <c r="O27" i="26"/>
  <c r="N27" i="26"/>
  <c r="M27" i="26"/>
  <c r="L27" i="26"/>
  <c r="K27" i="26"/>
  <c r="J27" i="26"/>
  <c r="I27" i="26"/>
  <c r="H27" i="26"/>
  <c r="G27" i="26"/>
  <c r="F27" i="26"/>
  <c r="E27" i="26"/>
  <c r="D27" i="26"/>
  <c r="C27" i="26"/>
  <c r="C28" i="26" s="1"/>
  <c r="P12" i="26"/>
  <c r="O12" i="26"/>
  <c r="N12" i="26"/>
  <c r="M12" i="26"/>
  <c r="L12" i="26"/>
  <c r="K12" i="26"/>
  <c r="J12" i="26"/>
  <c r="I12" i="26"/>
  <c r="H12" i="26"/>
  <c r="G12" i="26"/>
  <c r="F12" i="26"/>
  <c r="E12" i="26"/>
  <c r="D12" i="26"/>
  <c r="C12" i="26"/>
  <c r="C13" i="26" s="1"/>
  <c r="P27" i="25"/>
  <c r="O27" i="25"/>
  <c r="N27" i="25"/>
  <c r="M27" i="25"/>
  <c r="L27" i="25"/>
  <c r="K27" i="25"/>
  <c r="J27" i="25"/>
  <c r="I27" i="25"/>
  <c r="H27" i="25"/>
  <c r="G27" i="25"/>
  <c r="F27" i="25"/>
  <c r="E27" i="25"/>
  <c r="D27" i="25"/>
  <c r="C27" i="25"/>
  <c r="C28" i="25" s="1"/>
  <c r="P12" i="25"/>
  <c r="O12" i="25"/>
  <c r="N12" i="25"/>
  <c r="M12" i="25"/>
  <c r="L12" i="25"/>
  <c r="K12" i="25"/>
  <c r="J12" i="25"/>
  <c r="I12" i="25"/>
  <c r="H12" i="25"/>
  <c r="G12" i="25"/>
  <c r="F12" i="25"/>
  <c r="E12" i="25"/>
  <c r="D12" i="25"/>
  <c r="C12" i="25"/>
  <c r="C13" i="25" s="1"/>
  <c r="P27" i="24"/>
  <c r="O27" i="24"/>
  <c r="N27" i="24"/>
  <c r="M27" i="24"/>
  <c r="L27" i="24"/>
  <c r="K27" i="24"/>
  <c r="J27" i="24"/>
  <c r="I27" i="24"/>
  <c r="H27" i="24"/>
  <c r="G27" i="24"/>
  <c r="F27" i="24"/>
  <c r="E27" i="24"/>
  <c r="D27" i="24"/>
  <c r="C27" i="24"/>
  <c r="C28" i="24" s="1"/>
  <c r="P12" i="24"/>
  <c r="O12" i="24"/>
  <c r="N12" i="24"/>
  <c r="M12" i="24"/>
  <c r="L12" i="24"/>
  <c r="K12" i="24"/>
  <c r="J12" i="24"/>
  <c r="I12" i="24"/>
  <c r="H12" i="24"/>
  <c r="G12" i="24"/>
  <c r="F12" i="24"/>
  <c r="E12" i="24"/>
  <c r="D12" i="24"/>
  <c r="C12" i="24"/>
  <c r="C13" i="24" s="1"/>
  <c r="P27" i="23"/>
  <c r="O27" i="23"/>
  <c r="N27" i="23"/>
  <c r="M27" i="23"/>
  <c r="L27" i="23"/>
  <c r="K27" i="23"/>
  <c r="J27" i="23"/>
  <c r="I27" i="23"/>
  <c r="H27" i="23"/>
  <c r="G27" i="23"/>
  <c r="F27" i="23"/>
  <c r="E27" i="23"/>
  <c r="D27" i="23"/>
  <c r="C27" i="23"/>
  <c r="C28" i="23" s="1"/>
  <c r="P12" i="23"/>
  <c r="O12" i="23"/>
  <c r="N12" i="23"/>
  <c r="M12" i="23"/>
  <c r="L12" i="23"/>
  <c r="K12" i="23"/>
  <c r="J12" i="23"/>
  <c r="I12" i="23"/>
  <c r="H12" i="23"/>
  <c r="G12" i="23"/>
  <c r="F12" i="23"/>
  <c r="E12" i="23"/>
  <c r="D12" i="23"/>
  <c r="C12" i="23"/>
  <c r="C13" i="23" s="1"/>
  <c r="P27" i="22"/>
  <c r="O27" i="22"/>
  <c r="N27" i="22"/>
  <c r="M27" i="22"/>
  <c r="L27" i="22"/>
  <c r="K27" i="22"/>
  <c r="J27" i="22"/>
  <c r="I27" i="22"/>
  <c r="H27" i="22"/>
  <c r="G27" i="22"/>
  <c r="F27" i="22"/>
  <c r="E27" i="22"/>
  <c r="D27" i="22"/>
  <c r="C27" i="22"/>
  <c r="C28" i="22" s="1"/>
  <c r="P12" i="22"/>
  <c r="O12" i="22"/>
  <c r="N12" i="22"/>
  <c r="M12" i="22"/>
  <c r="L12" i="22"/>
  <c r="K12" i="22"/>
  <c r="J12" i="22"/>
  <c r="I12" i="22"/>
  <c r="H12" i="22"/>
  <c r="G12" i="22"/>
  <c r="F12" i="22"/>
  <c r="E12" i="22"/>
  <c r="D12" i="22"/>
  <c r="C12" i="22"/>
  <c r="C13" i="22" s="1"/>
  <c r="P27" i="21"/>
  <c r="O27" i="21"/>
  <c r="N27" i="21"/>
  <c r="M27" i="21"/>
  <c r="L27" i="21"/>
  <c r="K27" i="21"/>
  <c r="J27" i="21"/>
  <c r="I27" i="21"/>
  <c r="H27" i="21"/>
  <c r="G27" i="21"/>
  <c r="F27" i="21"/>
  <c r="E27" i="21"/>
  <c r="D27" i="21"/>
  <c r="C27" i="21"/>
  <c r="C28" i="21" s="1"/>
  <c r="P12" i="21"/>
  <c r="O12" i="21"/>
  <c r="N12" i="21"/>
  <c r="M12" i="21"/>
  <c r="L12" i="21"/>
  <c r="K12" i="21"/>
  <c r="J12" i="21"/>
  <c r="I12" i="21"/>
  <c r="H12" i="21"/>
  <c r="G12" i="21"/>
  <c r="F12" i="21"/>
  <c r="E12" i="21"/>
  <c r="D12" i="21"/>
  <c r="C12" i="21"/>
  <c r="C13" i="21" s="1"/>
  <c r="D13" i="21" s="1"/>
  <c r="P27" i="20"/>
  <c r="O27" i="20"/>
  <c r="N27" i="20"/>
  <c r="M27" i="20"/>
  <c r="L27" i="20"/>
  <c r="K27" i="20"/>
  <c r="J27" i="20"/>
  <c r="I27" i="20"/>
  <c r="H27" i="20"/>
  <c r="G27" i="20"/>
  <c r="F27" i="20"/>
  <c r="E27" i="20"/>
  <c r="D27" i="20"/>
  <c r="C27" i="20"/>
  <c r="C28" i="20" s="1"/>
  <c r="P12" i="20"/>
  <c r="O12" i="20"/>
  <c r="N12" i="20"/>
  <c r="M12" i="20"/>
  <c r="L12" i="20"/>
  <c r="K12" i="20"/>
  <c r="J12" i="20"/>
  <c r="I12" i="20"/>
  <c r="H12" i="20"/>
  <c r="G12" i="20"/>
  <c r="F12" i="20"/>
  <c r="E12" i="20"/>
  <c r="D12" i="20"/>
  <c r="C12" i="20"/>
  <c r="C13" i="20" s="1"/>
  <c r="P27" i="19"/>
  <c r="O27" i="19"/>
  <c r="N27" i="19"/>
  <c r="M27" i="19"/>
  <c r="L27" i="19"/>
  <c r="K27" i="19"/>
  <c r="J27" i="19"/>
  <c r="I27" i="19"/>
  <c r="H27" i="19"/>
  <c r="G27" i="19"/>
  <c r="F27" i="19"/>
  <c r="E27" i="19"/>
  <c r="D27" i="19"/>
  <c r="C27" i="19"/>
  <c r="C28" i="19" s="1"/>
  <c r="P12" i="19"/>
  <c r="O12" i="19"/>
  <c r="N12" i="19"/>
  <c r="M12" i="19"/>
  <c r="L12" i="19"/>
  <c r="K12" i="19"/>
  <c r="J12" i="19"/>
  <c r="I12" i="19"/>
  <c r="H12" i="19"/>
  <c r="G12" i="19"/>
  <c r="F12" i="19"/>
  <c r="E12" i="19"/>
  <c r="D12" i="19"/>
  <c r="C12" i="19"/>
  <c r="C13" i="19" s="1"/>
  <c r="D13" i="19" s="1"/>
  <c r="P27" i="18"/>
  <c r="O27" i="18"/>
  <c r="N27" i="18"/>
  <c r="M27" i="18"/>
  <c r="L27" i="18"/>
  <c r="K27" i="18"/>
  <c r="J27" i="18"/>
  <c r="I27" i="18"/>
  <c r="H27" i="18"/>
  <c r="G27" i="18"/>
  <c r="F27" i="18"/>
  <c r="E27" i="18"/>
  <c r="D27" i="18"/>
  <c r="C27" i="18"/>
  <c r="C28" i="18" s="1"/>
  <c r="P12" i="18"/>
  <c r="O12" i="18"/>
  <c r="N12" i="18"/>
  <c r="M12" i="18"/>
  <c r="L12" i="18"/>
  <c r="K12" i="18"/>
  <c r="J12" i="18"/>
  <c r="I12" i="18"/>
  <c r="H12" i="18"/>
  <c r="G12" i="18"/>
  <c r="F12" i="18"/>
  <c r="E12" i="18"/>
  <c r="D12" i="18"/>
  <c r="C12" i="18"/>
  <c r="C13" i="18" s="1"/>
  <c r="P27" i="17"/>
  <c r="O27" i="17"/>
  <c r="N27" i="17"/>
  <c r="M27" i="17"/>
  <c r="L27" i="17"/>
  <c r="K27" i="17"/>
  <c r="J27" i="17"/>
  <c r="I27" i="17"/>
  <c r="H27" i="17"/>
  <c r="G27" i="17"/>
  <c r="F27" i="17"/>
  <c r="E27" i="17"/>
  <c r="D27" i="17"/>
  <c r="C27" i="17"/>
  <c r="C28" i="17" s="1"/>
  <c r="P12" i="17"/>
  <c r="O12" i="17"/>
  <c r="N12" i="17"/>
  <c r="M12" i="17"/>
  <c r="L12" i="17"/>
  <c r="K12" i="17"/>
  <c r="J12" i="17"/>
  <c r="I12" i="17"/>
  <c r="H12" i="17"/>
  <c r="G12" i="17"/>
  <c r="F12" i="17"/>
  <c r="E12" i="17"/>
  <c r="D12" i="17"/>
  <c r="C12" i="17"/>
  <c r="C13" i="17" s="1"/>
  <c r="D13" i="17" s="1"/>
  <c r="P27" i="16"/>
  <c r="O27" i="16"/>
  <c r="N27" i="16"/>
  <c r="M27" i="16"/>
  <c r="L27" i="16"/>
  <c r="K27" i="16"/>
  <c r="J27" i="16"/>
  <c r="I27" i="16"/>
  <c r="H27" i="16"/>
  <c r="G27" i="16"/>
  <c r="F27" i="16"/>
  <c r="E27" i="16"/>
  <c r="D27" i="16"/>
  <c r="C27" i="16"/>
  <c r="C28" i="16" s="1"/>
  <c r="P12" i="16"/>
  <c r="O12" i="16"/>
  <c r="N12" i="16"/>
  <c r="M12" i="16"/>
  <c r="L12" i="16"/>
  <c r="K12" i="16"/>
  <c r="J12" i="16"/>
  <c r="I12" i="16"/>
  <c r="H12" i="16"/>
  <c r="G12" i="16"/>
  <c r="F12" i="16"/>
  <c r="E12" i="16"/>
  <c r="D12" i="16"/>
  <c r="C12" i="16"/>
  <c r="C13" i="16" s="1"/>
  <c r="P27" i="15"/>
  <c r="O27" i="15"/>
  <c r="N27" i="15"/>
  <c r="M27" i="15"/>
  <c r="L27" i="15"/>
  <c r="K27" i="15"/>
  <c r="J27" i="15"/>
  <c r="I27" i="15"/>
  <c r="H27" i="15"/>
  <c r="G27" i="15"/>
  <c r="F27" i="15"/>
  <c r="E27" i="15"/>
  <c r="D27" i="15"/>
  <c r="C27" i="15"/>
  <c r="C28" i="15" s="1"/>
  <c r="P12" i="15"/>
  <c r="O12" i="15"/>
  <c r="N12" i="15"/>
  <c r="M12" i="15"/>
  <c r="L12" i="15"/>
  <c r="K12" i="15"/>
  <c r="J12" i="15"/>
  <c r="I12" i="15"/>
  <c r="G12" i="15"/>
  <c r="F12" i="15"/>
  <c r="E12" i="15"/>
  <c r="D12" i="15"/>
  <c r="C12" i="15"/>
  <c r="C13" i="15" s="1"/>
  <c r="F6" i="15"/>
  <c r="G6" i="15" s="1"/>
  <c r="H6" i="15" s="1"/>
  <c r="I6" i="15" s="1"/>
  <c r="J6" i="15" s="1"/>
  <c r="K6" i="15" s="1"/>
  <c r="L6" i="15" s="1"/>
  <c r="M6" i="15" s="1"/>
  <c r="N6" i="15" s="1"/>
  <c r="O6" i="15" s="1"/>
  <c r="P6" i="15" s="1"/>
  <c r="D6" i="15"/>
  <c r="C6" i="15" s="1"/>
  <c r="D28" i="15" l="1"/>
  <c r="E28" i="15" s="1"/>
  <c r="F28" i="15" s="1"/>
  <c r="G28" i="15" s="1"/>
  <c r="H28" i="15" s="1"/>
  <c r="I28" i="15" s="1"/>
  <c r="J28" i="15" s="1"/>
  <c r="K28" i="15" s="1"/>
  <c r="L28" i="15" s="1"/>
  <c r="M28" i="15" s="1"/>
  <c r="N28" i="15" s="1"/>
  <c r="O28" i="15" s="1"/>
  <c r="P28" i="15" s="1"/>
  <c r="P32" i="15" s="1"/>
  <c r="D28" i="17"/>
  <c r="E28" i="17" s="1"/>
  <c r="F28" i="17" s="1"/>
  <c r="G28" i="17" s="1"/>
  <c r="H28" i="17" s="1"/>
  <c r="I28" i="17" s="1"/>
  <c r="J28" i="17" s="1"/>
  <c r="K28" i="17" s="1"/>
  <c r="L28" i="17" s="1"/>
  <c r="M28" i="17" s="1"/>
  <c r="N28" i="17" s="1"/>
  <c r="O28" i="17" s="1"/>
  <c r="P28" i="17" s="1"/>
  <c r="P32" i="17" s="1"/>
  <c r="D28" i="19"/>
  <c r="D28" i="21"/>
  <c r="D28" i="23"/>
  <c r="D28" i="25"/>
  <c r="D28" i="27"/>
  <c r="E28" i="27" s="1"/>
  <c r="F28" i="27" s="1"/>
  <c r="G28" i="27" s="1"/>
  <c r="H28" i="27" s="1"/>
  <c r="I28" i="27" s="1"/>
  <c r="J28" i="27" s="1"/>
  <c r="K28" i="27" s="1"/>
  <c r="L28" i="27" s="1"/>
  <c r="M28" i="27" s="1"/>
  <c r="N28" i="27" s="1"/>
  <c r="O28" i="27" s="1"/>
  <c r="P28" i="27" s="1"/>
  <c r="P32" i="27" s="1"/>
  <c r="E13" i="17"/>
  <c r="F13" i="17" s="1"/>
  <c r="G13" i="17" s="1"/>
  <c r="H13" i="17" s="1"/>
  <c r="I13" i="17" s="1"/>
  <c r="J13" i="17" s="1"/>
  <c r="K13" i="17" s="1"/>
  <c r="L13" i="17" s="1"/>
  <c r="M13" i="17" s="1"/>
  <c r="N13" i="17" s="1"/>
  <c r="O13" i="17" s="1"/>
  <c r="P13" i="17" s="1"/>
  <c r="P17" i="17" s="1"/>
  <c r="P18" i="17" s="1"/>
  <c r="P31" i="17" s="1"/>
  <c r="E13" i="19"/>
  <c r="E13" i="21"/>
  <c r="F13" i="21" s="1"/>
  <c r="G13" i="21" s="1"/>
  <c r="H13" i="21" s="1"/>
  <c r="I13" i="21" s="1"/>
  <c r="J13" i="21" s="1"/>
  <c r="K13" i="21" s="1"/>
  <c r="L13" i="21" s="1"/>
  <c r="M13" i="21" s="1"/>
  <c r="N13" i="21" s="1"/>
  <c r="O13" i="21" s="1"/>
  <c r="P13" i="21" s="1"/>
  <c r="P17" i="21" s="1"/>
  <c r="P18" i="21" s="1"/>
  <c r="P31" i="21" s="1"/>
  <c r="D13" i="23"/>
  <c r="E13" i="23" s="1"/>
  <c r="D13" i="25"/>
  <c r="E13" i="25" s="1"/>
  <c r="F13" i="25" s="1"/>
  <c r="G13" i="25" s="1"/>
  <c r="H13" i="25" s="1"/>
  <c r="I13" i="25" s="1"/>
  <c r="J13" i="25" s="1"/>
  <c r="K13" i="25" s="1"/>
  <c r="L13" i="25" s="1"/>
  <c r="M13" i="25" s="1"/>
  <c r="N13" i="25" s="1"/>
  <c r="O13" i="25" s="1"/>
  <c r="P13" i="25" s="1"/>
  <c r="P17" i="25" s="1"/>
  <c r="P18" i="25" s="1"/>
  <c r="P31" i="25" s="1"/>
  <c r="D13" i="16"/>
  <c r="E13" i="16" s="1"/>
  <c r="F13" i="16" s="1"/>
  <c r="G13" i="16" s="1"/>
  <c r="H13" i="16" s="1"/>
  <c r="I13" i="16" s="1"/>
  <c r="J13" i="16" s="1"/>
  <c r="K13" i="16" s="1"/>
  <c r="L13" i="16" s="1"/>
  <c r="M13" i="16" s="1"/>
  <c r="N13" i="16" s="1"/>
  <c r="O13" i="16" s="1"/>
  <c r="P13" i="16" s="1"/>
  <c r="P17" i="16" s="1"/>
  <c r="P18" i="16" s="1"/>
  <c r="P31" i="16" s="1"/>
  <c r="D13" i="18"/>
  <c r="E13" i="18" s="1"/>
  <c r="F13" i="18" s="1"/>
  <c r="G13" i="18" s="1"/>
  <c r="H13" i="18" s="1"/>
  <c r="I13" i="18" s="1"/>
  <c r="J13" i="18" s="1"/>
  <c r="K13" i="18" s="1"/>
  <c r="L13" i="18" s="1"/>
  <c r="M13" i="18" s="1"/>
  <c r="N13" i="18" s="1"/>
  <c r="O13" i="18" s="1"/>
  <c r="P13" i="18" s="1"/>
  <c r="P17" i="18" s="1"/>
  <c r="P18" i="18" s="1"/>
  <c r="P31" i="18" s="1"/>
  <c r="D13" i="20"/>
  <c r="D13" i="22"/>
  <c r="E13" i="22" s="1"/>
  <c r="F13" i="22" s="1"/>
  <c r="G13" i="22" s="1"/>
  <c r="H13" i="22" s="1"/>
  <c r="I13" i="22" s="1"/>
  <c r="J13" i="22" s="1"/>
  <c r="K13" i="22" s="1"/>
  <c r="L13" i="22" s="1"/>
  <c r="M13" i="22" s="1"/>
  <c r="N13" i="22" s="1"/>
  <c r="O13" i="22" s="1"/>
  <c r="P13" i="22" s="1"/>
  <c r="P17" i="22" s="1"/>
  <c r="P18" i="22" s="1"/>
  <c r="P31" i="22" s="1"/>
  <c r="D13" i="24"/>
  <c r="D13" i="26"/>
  <c r="E13" i="27"/>
  <c r="F13" i="27" s="1"/>
  <c r="G13" i="27" s="1"/>
  <c r="H13" i="27" s="1"/>
  <c r="I13" i="27" s="1"/>
  <c r="J13" i="27" s="1"/>
  <c r="K13" i="27" s="1"/>
  <c r="L13" i="27" s="1"/>
  <c r="M13" i="27" s="1"/>
  <c r="N13" i="27" s="1"/>
  <c r="O13" i="27" s="1"/>
  <c r="P13" i="27" s="1"/>
  <c r="P17" i="27" s="1"/>
  <c r="P18" i="27" s="1"/>
  <c r="P31" i="27" s="1"/>
  <c r="F13" i="19"/>
  <c r="G13" i="19" s="1"/>
  <c r="H13" i="19" s="1"/>
  <c r="I13" i="19" s="1"/>
  <c r="J13" i="19" s="1"/>
  <c r="K13" i="19" s="1"/>
  <c r="L13" i="19" s="1"/>
  <c r="M13" i="19" s="1"/>
  <c r="N13" i="19" s="1"/>
  <c r="O13" i="19" s="1"/>
  <c r="P13" i="19" s="1"/>
  <c r="P17" i="19" s="1"/>
  <c r="P18" i="19" s="1"/>
  <c r="P31" i="19" s="1"/>
  <c r="F13" i="23"/>
  <c r="G13" i="23" s="1"/>
  <c r="H13" i="23" s="1"/>
  <c r="I13" i="23" s="1"/>
  <c r="J13" i="23" s="1"/>
  <c r="K13" i="23" s="1"/>
  <c r="L13" i="23" s="1"/>
  <c r="M13" i="23" s="1"/>
  <c r="N13" i="23" s="1"/>
  <c r="O13" i="23" s="1"/>
  <c r="P13" i="23" s="1"/>
  <c r="P17" i="23" s="1"/>
  <c r="P18" i="23" s="1"/>
  <c r="P31" i="23" s="1"/>
  <c r="D28" i="26"/>
  <c r="E28" i="26" s="1"/>
  <c r="F28" i="26" s="1"/>
  <c r="G28" i="26" s="1"/>
  <c r="H28" i="26" s="1"/>
  <c r="I28" i="26" s="1"/>
  <c r="J28" i="26" s="1"/>
  <c r="K28" i="26" s="1"/>
  <c r="L28" i="26" s="1"/>
  <c r="M28" i="26" s="1"/>
  <c r="N28" i="26" s="1"/>
  <c r="O28" i="26" s="1"/>
  <c r="P28" i="26" s="1"/>
  <c r="P32" i="26" s="1"/>
  <c r="D28" i="16"/>
  <c r="E28" i="16" s="1"/>
  <c r="F28" i="16" s="1"/>
  <c r="G28" i="16" s="1"/>
  <c r="H28" i="16" s="1"/>
  <c r="I28" i="16" s="1"/>
  <c r="J28" i="16" s="1"/>
  <c r="K28" i="16" s="1"/>
  <c r="L28" i="16" s="1"/>
  <c r="M28" i="16" s="1"/>
  <c r="N28" i="16" s="1"/>
  <c r="O28" i="16" s="1"/>
  <c r="P28" i="16" s="1"/>
  <c r="P32" i="16" s="1"/>
  <c r="D13" i="15"/>
  <c r="E13" i="15" s="1"/>
  <c r="F13" i="15" s="1"/>
  <c r="G13" i="15" s="1"/>
  <c r="H13" i="15" s="1"/>
  <c r="I13" i="15" s="1"/>
  <c r="J13" i="15" s="1"/>
  <c r="K13" i="15" s="1"/>
  <c r="L13" i="15" s="1"/>
  <c r="E28" i="19"/>
  <c r="F28" i="19" s="1"/>
  <c r="G28" i="19" s="1"/>
  <c r="H28" i="19" s="1"/>
  <c r="I28" i="19" s="1"/>
  <c r="J28" i="19" s="1"/>
  <c r="K28" i="19" s="1"/>
  <c r="L28" i="19" s="1"/>
  <c r="M28" i="19" s="1"/>
  <c r="N28" i="19" s="1"/>
  <c r="O28" i="19" s="1"/>
  <c r="P28" i="19" s="1"/>
  <c r="P32" i="19" s="1"/>
  <c r="E28" i="21"/>
  <c r="F28" i="21" s="1"/>
  <c r="G28" i="21" s="1"/>
  <c r="H28" i="21" s="1"/>
  <c r="I28" i="21" s="1"/>
  <c r="J28" i="21" s="1"/>
  <c r="K28" i="21" s="1"/>
  <c r="L28" i="21" s="1"/>
  <c r="M28" i="21" s="1"/>
  <c r="N28" i="21" s="1"/>
  <c r="O28" i="21" s="1"/>
  <c r="P28" i="21" s="1"/>
  <c r="P32" i="21" s="1"/>
  <c r="E28" i="23"/>
  <c r="F28" i="23" s="1"/>
  <c r="G28" i="23" s="1"/>
  <c r="H28" i="23" s="1"/>
  <c r="I28" i="23" s="1"/>
  <c r="J28" i="23" s="1"/>
  <c r="K28" i="23" s="1"/>
  <c r="L28" i="23" s="1"/>
  <c r="M28" i="23" s="1"/>
  <c r="N28" i="23" s="1"/>
  <c r="O28" i="23" s="1"/>
  <c r="P28" i="23" s="1"/>
  <c r="P32" i="23" s="1"/>
  <c r="E28" i="25"/>
  <c r="F28" i="25" s="1"/>
  <c r="G28" i="25" s="1"/>
  <c r="H28" i="25" s="1"/>
  <c r="I28" i="25" s="1"/>
  <c r="J28" i="25" s="1"/>
  <c r="K28" i="25" s="1"/>
  <c r="L28" i="25" s="1"/>
  <c r="M28" i="25" s="1"/>
  <c r="N28" i="25" s="1"/>
  <c r="O28" i="25" s="1"/>
  <c r="P28" i="25" s="1"/>
  <c r="P32" i="25" s="1"/>
  <c r="D28" i="18"/>
  <c r="E28" i="18" s="1"/>
  <c r="F28" i="18" s="1"/>
  <c r="G28" i="18" s="1"/>
  <c r="H28" i="18" s="1"/>
  <c r="I28" i="18" s="1"/>
  <c r="J28" i="18" s="1"/>
  <c r="K28" i="18" s="1"/>
  <c r="L28" i="18" s="1"/>
  <c r="M28" i="18" s="1"/>
  <c r="N28" i="18" s="1"/>
  <c r="O28" i="18" s="1"/>
  <c r="P28" i="18" s="1"/>
  <c r="P32" i="18" s="1"/>
  <c r="D28" i="20"/>
  <c r="E28" i="20" s="1"/>
  <c r="F28" i="20" s="1"/>
  <c r="G28" i="20" s="1"/>
  <c r="H28" i="20" s="1"/>
  <c r="I28" i="20" s="1"/>
  <c r="J28" i="20" s="1"/>
  <c r="K28" i="20" s="1"/>
  <c r="L28" i="20" s="1"/>
  <c r="M28" i="20" s="1"/>
  <c r="N28" i="20" s="1"/>
  <c r="O28" i="20" s="1"/>
  <c r="P28" i="20" s="1"/>
  <c r="P32" i="20" s="1"/>
  <c r="D28" i="22"/>
  <c r="E28" i="22" s="1"/>
  <c r="F28" i="22" s="1"/>
  <c r="G28" i="22" s="1"/>
  <c r="H28" i="22" s="1"/>
  <c r="I28" i="22" s="1"/>
  <c r="J28" i="22" s="1"/>
  <c r="K28" i="22" s="1"/>
  <c r="L28" i="22" s="1"/>
  <c r="M28" i="22" s="1"/>
  <c r="N28" i="22" s="1"/>
  <c r="O28" i="22" s="1"/>
  <c r="P28" i="22" s="1"/>
  <c r="P32" i="22" s="1"/>
  <c r="D28" i="24"/>
  <c r="E28" i="24" s="1"/>
  <c r="F28" i="24" s="1"/>
  <c r="G28" i="24" s="1"/>
  <c r="H28" i="24" s="1"/>
  <c r="I28" i="24" s="1"/>
  <c r="J28" i="24" s="1"/>
  <c r="K28" i="24" s="1"/>
  <c r="L28" i="24" s="1"/>
  <c r="M28" i="24" s="1"/>
  <c r="N28" i="24" s="1"/>
  <c r="O28" i="24" s="1"/>
  <c r="P28" i="24" s="1"/>
  <c r="P32" i="24" s="1"/>
  <c r="E13" i="20"/>
  <c r="F13" i="20" s="1"/>
  <c r="G13" i="20" s="1"/>
  <c r="H13" i="20" s="1"/>
  <c r="I13" i="20" s="1"/>
  <c r="J13" i="20" s="1"/>
  <c r="K13" i="20" s="1"/>
  <c r="L13" i="20" s="1"/>
  <c r="M13" i="20" s="1"/>
  <c r="N13" i="20" s="1"/>
  <c r="O13" i="20" s="1"/>
  <c r="P13" i="20" s="1"/>
  <c r="P17" i="20" s="1"/>
  <c r="P18" i="20" s="1"/>
  <c r="P31" i="20" s="1"/>
  <c r="E13" i="24"/>
  <c r="F13" i="24" s="1"/>
  <c r="G13" i="24" s="1"/>
  <c r="H13" i="24" s="1"/>
  <c r="I13" i="24" s="1"/>
  <c r="J13" i="24" s="1"/>
  <c r="K13" i="24" s="1"/>
  <c r="L13" i="24" s="1"/>
  <c r="M13" i="24" s="1"/>
  <c r="N13" i="24" s="1"/>
  <c r="O13" i="24" s="1"/>
  <c r="P13" i="24" s="1"/>
  <c r="P17" i="24" s="1"/>
  <c r="P18" i="24" s="1"/>
  <c r="P31" i="24" s="1"/>
  <c r="E13" i="26"/>
  <c r="F13" i="26" s="1"/>
  <c r="G13" i="26" s="1"/>
  <c r="H13" i="26" s="1"/>
  <c r="I13" i="26" s="1"/>
  <c r="J13" i="26" s="1"/>
  <c r="K13" i="26" s="1"/>
  <c r="L13" i="26" s="1"/>
  <c r="M13" i="26" s="1"/>
  <c r="N13" i="26" s="1"/>
  <c r="O13" i="26" s="1"/>
  <c r="P13" i="26" s="1"/>
  <c r="P17" i="26" s="1"/>
  <c r="P18" i="26" s="1"/>
  <c r="P31" i="26" s="1"/>
  <c r="P33" i="26" s="1"/>
  <c r="C21" i="15"/>
  <c r="D21" i="15" s="1"/>
  <c r="E21" i="15" s="1"/>
  <c r="F21" i="15" s="1"/>
  <c r="G21" i="15" s="1"/>
  <c r="H21" i="15" s="1"/>
  <c r="I21" i="15" s="1"/>
  <c r="J21" i="15" s="1"/>
  <c r="K21" i="15" s="1"/>
  <c r="L21" i="15" s="1"/>
  <c r="M21" i="15" s="1"/>
  <c r="N21" i="15" s="1"/>
  <c r="O21" i="15" s="1"/>
  <c r="P21" i="15" s="1"/>
  <c r="C6" i="16" s="1"/>
  <c r="B5" i="15"/>
  <c r="P33" i="18" l="1"/>
  <c r="P33" i="16"/>
  <c r="P33" i="27"/>
  <c r="P33" i="17"/>
  <c r="P33" i="21"/>
  <c r="P33" i="23"/>
  <c r="P33" i="19"/>
  <c r="P33" i="25"/>
  <c r="M13" i="15"/>
  <c r="N13" i="15" s="1"/>
  <c r="O13" i="15" s="1"/>
  <c r="P13" i="15" s="1"/>
  <c r="P17" i="15" s="1"/>
  <c r="P18" i="15" s="1"/>
  <c r="P31" i="15" s="1"/>
  <c r="P33" i="15" s="1"/>
  <c r="P33" i="24"/>
  <c r="P33" i="22"/>
  <c r="B20" i="15"/>
  <c r="D6" i="16"/>
  <c r="E6" i="16" s="1"/>
  <c r="F6" i="16" s="1"/>
  <c r="G6" i="16" s="1"/>
  <c r="H6" i="16" s="1"/>
  <c r="I6" i="16" s="1"/>
  <c r="J6" i="16" s="1"/>
  <c r="K6" i="16" s="1"/>
  <c r="L6" i="16" s="1"/>
  <c r="M6" i="16" s="1"/>
  <c r="N6" i="16" s="1"/>
  <c r="O6" i="16" s="1"/>
  <c r="P6" i="16" s="1"/>
  <c r="P33" i="20"/>
  <c r="B5" i="16" l="1"/>
  <c r="C21" i="16"/>
  <c r="D21" i="16" s="1"/>
  <c r="E21" i="16" s="1"/>
  <c r="F21" i="16" s="1"/>
  <c r="G21" i="16" s="1"/>
  <c r="H21" i="16" s="1"/>
  <c r="I21" i="16" s="1"/>
  <c r="J21" i="16" s="1"/>
  <c r="K21" i="16" s="1"/>
  <c r="L21" i="16" s="1"/>
  <c r="M21" i="16" s="1"/>
  <c r="N21" i="16" s="1"/>
  <c r="O21" i="16" s="1"/>
  <c r="P21" i="16" s="1"/>
  <c r="B20" i="16" l="1"/>
  <c r="C6" i="17"/>
  <c r="D6" i="17" s="1"/>
  <c r="E6" i="17" s="1"/>
  <c r="F6" i="17" s="1"/>
  <c r="G6" i="17" s="1"/>
  <c r="H6" i="17" s="1"/>
  <c r="I6" i="17" s="1"/>
  <c r="J6" i="17" s="1"/>
  <c r="K6" i="17" s="1"/>
  <c r="L6" i="17" s="1"/>
  <c r="M6" i="17" s="1"/>
  <c r="N6" i="17" s="1"/>
  <c r="O6" i="17" s="1"/>
  <c r="P6" i="17" s="1"/>
  <c r="B5" i="17" l="1"/>
  <c r="C21" i="17"/>
  <c r="D21" i="17" s="1"/>
  <c r="E21" i="17" s="1"/>
  <c r="F21" i="17" s="1"/>
  <c r="G21" i="17" s="1"/>
  <c r="H21" i="17" s="1"/>
  <c r="I21" i="17" s="1"/>
  <c r="J21" i="17" s="1"/>
  <c r="K21" i="17" s="1"/>
  <c r="L21" i="17" s="1"/>
  <c r="M21" i="17" s="1"/>
  <c r="N21" i="17" s="1"/>
  <c r="O21" i="17" s="1"/>
  <c r="P21" i="17" s="1"/>
  <c r="B20" i="17" l="1"/>
  <c r="C6" i="18"/>
  <c r="D6" i="18" s="1"/>
  <c r="E6" i="18" s="1"/>
  <c r="F6" i="18" s="1"/>
  <c r="G6" i="18" s="1"/>
  <c r="H6" i="18" s="1"/>
  <c r="I6" i="18" s="1"/>
  <c r="J6" i="18" s="1"/>
  <c r="K6" i="18" s="1"/>
  <c r="L6" i="18" s="1"/>
  <c r="M6" i="18" s="1"/>
  <c r="N6" i="18" s="1"/>
  <c r="O6" i="18" s="1"/>
  <c r="P6" i="18" s="1"/>
  <c r="C21" i="18" l="1"/>
  <c r="D21" i="18" s="1"/>
  <c r="E21" i="18" s="1"/>
  <c r="F21" i="18" s="1"/>
  <c r="G21" i="18" s="1"/>
  <c r="H21" i="18" s="1"/>
  <c r="I21" i="18" s="1"/>
  <c r="J21" i="18" s="1"/>
  <c r="K21" i="18" s="1"/>
  <c r="L21" i="18" s="1"/>
  <c r="M21" i="18" s="1"/>
  <c r="N21" i="18" s="1"/>
  <c r="O21" i="18" s="1"/>
  <c r="P21" i="18" s="1"/>
  <c r="B5" i="18"/>
  <c r="B20" i="18" l="1"/>
  <c r="C6" i="19"/>
  <c r="D6" i="19" s="1"/>
  <c r="E6" i="19" s="1"/>
  <c r="F6" i="19" s="1"/>
  <c r="G6" i="19" s="1"/>
  <c r="H6" i="19" s="1"/>
  <c r="I6" i="19" s="1"/>
  <c r="J6" i="19" s="1"/>
  <c r="K6" i="19" s="1"/>
  <c r="L6" i="19" s="1"/>
  <c r="M6" i="19" s="1"/>
  <c r="N6" i="19" s="1"/>
  <c r="O6" i="19" s="1"/>
  <c r="P6" i="19" s="1"/>
  <c r="B5" i="19" l="1"/>
  <c r="C21" i="19"/>
  <c r="D21" i="19" s="1"/>
  <c r="E21" i="19" s="1"/>
  <c r="F21" i="19" s="1"/>
  <c r="G21" i="19" s="1"/>
  <c r="H21" i="19" s="1"/>
  <c r="I21" i="19" s="1"/>
  <c r="J21" i="19" s="1"/>
  <c r="K21" i="19" s="1"/>
  <c r="L21" i="19" s="1"/>
  <c r="M21" i="19" s="1"/>
  <c r="N21" i="19" s="1"/>
  <c r="O21" i="19" s="1"/>
  <c r="P21" i="19" s="1"/>
  <c r="B20" i="19" l="1"/>
  <c r="C6" i="20"/>
  <c r="D6" i="20" s="1"/>
  <c r="E6" i="20" l="1"/>
  <c r="F6" i="20" s="1"/>
  <c r="G6" i="20" s="1"/>
  <c r="H6" i="20" s="1"/>
  <c r="I6" i="20" s="1"/>
  <c r="J6" i="20" s="1"/>
  <c r="K6" i="20" s="1"/>
  <c r="L6" i="20" s="1"/>
  <c r="M6" i="20" s="1"/>
  <c r="N6" i="20" s="1"/>
  <c r="O6" i="20" s="1"/>
  <c r="P6" i="20" s="1"/>
  <c r="C21" i="20" s="1"/>
  <c r="D21" i="20" s="1"/>
  <c r="E21" i="20" s="1"/>
  <c r="F21" i="20" s="1"/>
  <c r="G21" i="20" s="1"/>
  <c r="H21" i="20" s="1"/>
  <c r="I21" i="20" s="1"/>
  <c r="J21" i="20" s="1"/>
  <c r="K21" i="20" s="1"/>
  <c r="L21" i="20" s="1"/>
  <c r="M21" i="20" s="1"/>
  <c r="N21" i="20" s="1"/>
  <c r="O21" i="20" s="1"/>
  <c r="P21" i="20" s="1"/>
  <c r="B5" i="20" l="1"/>
  <c r="B20" i="20"/>
  <c r="C6" i="21"/>
  <c r="D6" i="21" s="1"/>
  <c r="E6" i="21" s="1"/>
  <c r="F6" i="21" s="1"/>
  <c r="G6" i="21" s="1"/>
  <c r="H6" i="21" s="1"/>
  <c r="I6" i="21" s="1"/>
  <c r="J6" i="21" s="1"/>
  <c r="K6" i="21" s="1"/>
  <c r="L6" i="21" s="1"/>
  <c r="M6" i="21" s="1"/>
  <c r="N6" i="21" s="1"/>
  <c r="O6" i="21" s="1"/>
  <c r="P6" i="21" s="1"/>
  <c r="C21" i="21" l="1"/>
  <c r="D21" i="21" s="1"/>
  <c r="E21" i="21" s="1"/>
  <c r="F21" i="21" s="1"/>
  <c r="G21" i="21" s="1"/>
  <c r="H21" i="21" s="1"/>
  <c r="I21" i="21" s="1"/>
  <c r="J21" i="21" s="1"/>
  <c r="K21" i="21" s="1"/>
  <c r="L21" i="21" s="1"/>
  <c r="M21" i="21" s="1"/>
  <c r="N21" i="21" s="1"/>
  <c r="O21" i="21" s="1"/>
  <c r="P21" i="21" s="1"/>
  <c r="B5" i="21"/>
  <c r="B20" i="21" l="1"/>
  <c r="C6" i="22"/>
  <c r="D6" i="22" s="1"/>
  <c r="E6" i="22" s="1"/>
  <c r="F6" i="22" s="1"/>
  <c r="G6" i="22" s="1"/>
  <c r="H6" i="22" s="1"/>
  <c r="I6" i="22" s="1"/>
  <c r="J6" i="22" s="1"/>
  <c r="K6" i="22" s="1"/>
  <c r="L6" i="22" s="1"/>
  <c r="M6" i="22" s="1"/>
  <c r="N6" i="22" s="1"/>
  <c r="O6" i="22" s="1"/>
  <c r="P6" i="22" s="1"/>
  <c r="B5" i="22" l="1"/>
  <c r="C21" i="22"/>
  <c r="D21" i="22" s="1"/>
  <c r="E21" i="22" s="1"/>
  <c r="F21" i="22" s="1"/>
  <c r="G21" i="22" s="1"/>
  <c r="H21" i="22" s="1"/>
  <c r="I21" i="22" s="1"/>
  <c r="J21" i="22" s="1"/>
  <c r="K21" i="22" s="1"/>
  <c r="L21" i="22" s="1"/>
  <c r="M21" i="22" s="1"/>
  <c r="N21" i="22" s="1"/>
  <c r="O21" i="22" s="1"/>
  <c r="P21" i="22" s="1"/>
  <c r="B20" i="22" l="1"/>
  <c r="C6" i="23"/>
  <c r="D6" i="23" s="1"/>
  <c r="E6" i="23" s="1"/>
  <c r="F6" i="23" s="1"/>
  <c r="G6" i="23" s="1"/>
  <c r="H6" i="23" s="1"/>
  <c r="I6" i="23" s="1"/>
  <c r="J6" i="23" s="1"/>
  <c r="K6" i="23" s="1"/>
  <c r="L6" i="23" s="1"/>
  <c r="M6" i="23" s="1"/>
  <c r="N6" i="23" s="1"/>
  <c r="O6" i="23" s="1"/>
  <c r="P6" i="23" s="1"/>
  <c r="C21" i="23" l="1"/>
  <c r="D21" i="23" s="1"/>
  <c r="E21" i="23" s="1"/>
  <c r="F21" i="23" s="1"/>
  <c r="G21" i="23" s="1"/>
  <c r="H21" i="23" s="1"/>
  <c r="I21" i="23" s="1"/>
  <c r="J21" i="23" s="1"/>
  <c r="K21" i="23" s="1"/>
  <c r="L21" i="23" s="1"/>
  <c r="M21" i="23" s="1"/>
  <c r="N21" i="23" s="1"/>
  <c r="O21" i="23" s="1"/>
  <c r="P21" i="23" s="1"/>
  <c r="B5" i="23"/>
  <c r="B20" i="23" l="1"/>
  <c r="C6" i="24"/>
  <c r="D6" i="24" s="1"/>
  <c r="E6" i="24" s="1"/>
  <c r="F6" i="24" s="1"/>
  <c r="G6" i="24" s="1"/>
  <c r="H6" i="24" s="1"/>
  <c r="I6" i="24" s="1"/>
  <c r="J6" i="24" s="1"/>
  <c r="K6" i="24" s="1"/>
  <c r="L6" i="24" s="1"/>
  <c r="M6" i="24" s="1"/>
  <c r="N6" i="24" s="1"/>
  <c r="O6" i="24" s="1"/>
  <c r="P6" i="24" s="1"/>
  <c r="B5" i="24" l="1"/>
  <c r="C21" i="24"/>
  <c r="D21" i="24" s="1"/>
  <c r="E21" i="24" s="1"/>
  <c r="F21" i="24" s="1"/>
  <c r="G21" i="24" s="1"/>
  <c r="H21" i="24" s="1"/>
  <c r="I21" i="24" s="1"/>
  <c r="J21" i="24" s="1"/>
  <c r="K21" i="24" s="1"/>
  <c r="L21" i="24" s="1"/>
  <c r="M21" i="24" s="1"/>
  <c r="N21" i="24" s="1"/>
  <c r="O21" i="24" s="1"/>
  <c r="P21" i="24" s="1"/>
  <c r="B20" i="24" l="1"/>
  <c r="C6" i="25"/>
  <c r="D6" i="25" s="1"/>
  <c r="E6" i="25" s="1"/>
  <c r="F6" i="25" s="1"/>
  <c r="G6" i="25" s="1"/>
  <c r="H6" i="25" s="1"/>
  <c r="I6" i="25" s="1"/>
  <c r="J6" i="25" s="1"/>
  <c r="K6" i="25" s="1"/>
  <c r="L6" i="25" s="1"/>
  <c r="M6" i="25" s="1"/>
  <c r="N6" i="25" s="1"/>
  <c r="O6" i="25" s="1"/>
  <c r="P6" i="25" s="1"/>
  <c r="B5" i="25" l="1"/>
  <c r="C21" i="25"/>
  <c r="D21" i="25" s="1"/>
  <c r="E21" i="25" s="1"/>
  <c r="F21" i="25" s="1"/>
  <c r="G21" i="25" s="1"/>
  <c r="H21" i="25" s="1"/>
  <c r="I21" i="25" s="1"/>
  <c r="J21" i="25" s="1"/>
  <c r="K21" i="25" s="1"/>
  <c r="L21" i="25" s="1"/>
  <c r="M21" i="25" s="1"/>
  <c r="N21" i="25" s="1"/>
  <c r="O21" i="25" s="1"/>
  <c r="P21" i="25" s="1"/>
  <c r="B20" i="25" l="1"/>
  <c r="C6" i="26"/>
  <c r="D6" i="26" s="1"/>
  <c r="E6" i="26" s="1"/>
  <c r="F6" i="26" s="1"/>
  <c r="G6" i="26" s="1"/>
  <c r="H6" i="26" s="1"/>
  <c r="I6" i="26" s="1"/>
  <c r="J6" i="26" s="1"/>
  <c r="K6" i="26" s="1"/>
  <c r="L6" i="26" s="1"/>
  <c r="M6" i="26" s="1"/>
  <c r="N6" i="26" s="1"/>
  <c r="O6" i="26" s="1"/>
  <c r="P6" i="26" s="1"/>
  <c r="B5" i="26" l="1"/>
  <c r="C21" i="26"/>
  <c r="D21" i="26" s="1"/>
  <c r="E21" i="26" s="1"/>
  <c r="F21" i="26" s="1"/>
  <c r="G21" i="26" s="1"/>
  <c r="H21" i="26" s="1"/>
  <c r="I21" i="26" s="1"/>
  <c r="J21" i="26" s="1"/>
  <c r="K21" i="26" s="1"/>
  <c r="L21" i="26" s="1"/>
  <c r="M21" i="26" s="1"/>
  <c r="N21" i="26" s="1"/>
  <c r="O21" i="26" s="1"/>
  <c r="P21" i="26" s="1"/>
  <c r="C6" i="27" s="1"/>
  <c r="B20" i="26" l="1"/>
  <c r="D6" i="27"/>
  <c r="E6" i="27" s="1"/>
  <c r="F6" i="27" s="1"/>
  <c r="G6" i="27" s="1"/>
  <c r="H6" i="27" s="1"/>
  <c r="I6" i="27" s="1"/>
  <c r="J6" i="27" s="1"/>
  <c r="K6" i="27" s="1"/>
  <c r="L6" i="27" s="1"/>
  <c r="M6" i="27" s="1"/>
  <c r="N6" i="27" s="1"/>
  <c r="O6" i="27" s="1"/>
  <c r="P6" i="27" s="1"/>
  <c r="B5" i="27" s="1"/>
  <c r="C21" i="27" l="1"/>
  <c r="D21" i="27" s="1"/>
  <c r="E21" i="27" s="1"/>
  <c r="F21" i="27" s="1"/>
  <c r="G21" i="27" s="1"/>
  <c r="H21" i="27" s="1"/>
  <c r="I21" i="27" s="1"/>
  <c r="J21" i="27" s="1"/>
  <c r="K21" i="27" s="1"/>
  <c r="L21" i="27" s="1"/>
  <c r="M21" i="27" s="1"/>
  <c r="N21" i="27" s="1"/>
  <c r="O21" i="27" s="1"/>
  <c r="P21" i="27" s="1"/>
  <c r="B20" i="27" s="1"/>
</calcChain>
</file>

<file path=xl/sharedStrings.xml><?xml version="1.0" encoding="utf-8"?>
<sst xmlns="http://schemas.openxmlformats.org/spreadsheetml/2006/main" count="962" uniqueCount="42">
  <si>
    <t>Start time</t>
  </si>
  <si>
    <t>Finish time</t>
  </si>
  <si>
    <t>Less meal break</t>
  </si>
  <si>
    <t>Monday</t>
  </si>
  <si>
    <t>Tuesday</t>
  </si>
  <si>
    <t>Wednesday</t>
  </si>
  <si>
    <t>Thursday</t>
  </si>
  <si>
    <t>Friday</t>
  </si>
  <si>
    <t>Date (dd/mm/yy)</t>
  </si>
  <si>
    <t>Progressive standard hours</t>
  </si>
  <si>
    <t>Leave description</t>
  </si>
  <si>
    <t>Functional / Organisational Unit:</t>
  </si>
  <si>
    <t>Staff Member:</t>
  </si>
  <si>
    <t>Staff Member's Name:</t>
  </si>
  <si>
    <t xml:space="preserve">Fortnight ending: </t>
  </si>
  <si>
    <t>Balance to be carry forward to next F/N</t>
  </si>
  <si>
    <t>Sub-Balance from this F/N</t>
  </si>
  <si>
    <t>Balance brought forward from last F/N</t>
  </si>
  <si>
    <t>Staff are to submit the first fortnight's (F/N) Time Record to your supervisor (normally electronically) to confirm F/N balances.</t>
  </si>
  <si>
    <r>
      <t xml:space="preserve">Staff are to submit the first &amp; second fortnight's (F/N) </t>
    </r>
    <r>
      <rPr>
        <b/>
        <i/>
        <sz val="8"/>
        <rFont val="Arial"/>
        <family val="2"/>
      </rPr>
      <t>signed</t>
    </r>
    <r>
      <rPr>
        <sz val="8"/>
        <rFont val="Arial"/>
        <family val="2"/>
      </rPr>
      <t xml:space="preserve"> Time Record to your supervisor to confirm F/N balances.</t>
    </r>
  </si>
  <si>
    <t xml:space="preserve">Nominated Supervisor: </t>
  </si>
  <si>
    <t>Staff must accurately record all hours worked and supervisors are to check the Time Records submitted.</t>
  </si>
  <si>
    <t>Total hours</t>
  </si>
  <si>
    <t>1) Complete all yellow boxes 2) List your daily hours of work, including any breaks, leave or flexi-time taken 3) Submit your Time Record to your supervisor to check each F/N</t>
  </si>
  <si>
    <t>Start time (hh:mm)</t>
  </si>
  <si>
    <t xml:space="preserve">Finish time </t>
  </si>
  <si>
    <t>Signed</t>
  </si>
  <si>
    <t>Progressive hours</t>
  </si>
  <si>
    <t>Saturday</t>
  </si>
  <si>
    <t>Sunday</t>
  </si>
  <si>
    <t>Leave taken (not flexi)</t>
  </si>
  <si>
    <t>INSTRUCTIONS:</t>
  </si>
  <si>
    <t>Enter times in hours:minutes to the cells. Only use a 24 hour clock format.  Totals and Sub-Totals will be automatically calculated. Where a meal break is less than 1 hour, record as 0:mm</t>
  </si>
  <si>
    <t>Notes:    If you are a part-time employee or commence work part way through a 4 week cycle, you must change the "Progressive standard hours" to your fortnightly pattern to work.</t>
  </si>
  <si>
    <t xml:space="preserve">              On public holidays list your standard hours for that day as leave taken, with the leave description "Public Holiday".</t>
  </si>
  <si>
    <t xml:space="preserve">              If you take leave + work, your total hours for that day cannot exceed your standard hours for that day.</t>
  </si>
  <si>
    <t>0:00</t>
  </si>
  <si>
    <r>
      <t xml:space="preserve">TIME RECORD - </t>
    </r>
    <r>
      <rPr>
        <b/>
        <i/>
        <sz val="10"/>
        <rFont val="Arial"/>
        <family val="2"/>
      </rPr>
      <t>Flexible Working Arrangements for Professional  Staff</t>
    </r>
  </si>
  <si>
    <r>
      <t xml:space="preserve">TIME RECORD - </t>
    </r>
    <r>
      <rPr>
        <b/>
        <i/>
        <sz val="10"/>
        <rFont val="Arial"/>
        <family val="2"/>
      </rPr>
      <t>Flexible Working Arrangements for Professional Staff</t>
    </r>
  </si>
  <si>
    <t xml:space="preserve">Note:  This Time Record does not calculate time in lieu of overtime  </t>
  </si>
  <si>
    <t>Link to: https://staff.acu.edu.au/people_and_capability/working-here/acu-staff-enterprise-agreement-2022-2025/working-arrangements-professional-staff</t>
  </si>
  <si>
    <r>
      <rPr>
        <b/>
        <sz val="8"/>
        <rFont val="Arial"/>
        <family val="2"/>
      </rPr>
      <t>2) This Time Record does not calculate time in lieu of overtime.</t>
    </r>
    <r>
      <rPr>
        <sz val="8"/>
        <rFont val="Arial"/>
        <family val="2"/>
      </rPr>
      <t xml:space="preserve"> If a staff member is directed to work overtime, the staff member may request to take time off in lieu of the overtime payment.  The time off in lieu will be calculated in the same manner as is prescribed in clause 5.3.5.2 of the ACU Staff Enterprise Agreement 2022-2025 eg at the rate of 150%, 200%, 250% depending on the overtime type.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</si>
</sst>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2" x14ac:knownFonts="1">
    <font>
      <sz val="10"/>
      <name val="Arial"/>
    </font>
    <font>
      <sz val="8"/>
      <name val="Arial"/>
      <family val="2"/>
    </font>
    <font>
      <b/>
      <sz val="10"/>
      <name val="Arial"/>
      <family val="2"/>
    </font>
    <font>
      <b/>
      <sz val="8"/>
      <name val="Arial"/>
      <family val="2"/>
    </font>
    <font>
      <sz val="8"/>
      <name val="Arial"/>
      <family val="2"/>
    </font>
    <font>
      <b/>
      <i/>
      <sz val="10"/>
      <name val="Arial"/>
      <family val="2"/>
    </font>
    <font>
      <b/>
      <i/>
      <sz val="8"/>
      <name val="Arial"/>
      <family val="2"/>
    </font>
    <font>
      <i/>
      <sz val="6"/>
      <name val="Arial"/>
      <family val="2"/>
    </font>
    <font>
      <sz val="10"/>
      <name val="Arial"/>
      <family val="2"/>
    </font>
    <font>
      <u/>
      <sz val="10"/>
      <color theme="10"/>
      <name val="Arial"/>
      <family val="2"/>
    </font>
    <font>
      <sz val="9"/>
      <name val="Arial"/>
      <family val="2"/>
    </font>
    <font>
      <u/>
      <sz val="8"/>
      <color theme="10"/>
      <name val="Arial"/>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67">
    <xf numFmtId="0" fontId="0" fillId="0" borderId="0" xfId="0"/>
    <xf numFmtId="0" fontId="0" fillId="0" borderId="1" xfId="0" applyBorder="1" applyProtection="1">
      <protection locked="0"/>
    </xf>
    <xf numFmtId="164" fontId="1" fillId="0" borderId="2" xfId="0" applyNumberFormat="1" applyFont="1" applyBorder="1" applyAlignment="1" applyProtection="1">
      <alignment horizontal="right"/>
      <protection locked="0"/>
    </xf>
    <xf numFmtId="0" fontId="3" fillId="0" borderId="0" xfId="0" applyFont="1" applyAlignment="1">
      <alignment horizontal="left"/>
    </xf>
    <xf numFmtId="0" fontId="0" fillId="0" borderId="0" xfId="0" applyAlignment="1">
      <alignment horizontal="left"/>
    </xf>
    <xf numFmtId="0" fontId="2" fillId="0" borderId="0" xfId="0" applyFont="1"/>
    <xf numFmtId="0" fontId="3" fillId="0" borderId="0" xfId="0" applyFont="1" applyAlignment="1">
      <alignment horizontal="left" vertical="top" wrapText="1"/>
    </xf>
    <xf numFmtId="0" fontId="3" fillId="0" borderId="3" xfId="0" applyFont="1" applyBorder="1" applyAlignment="1">
      <alignment horizontal="left" vertical="top" wrapText="1"/>
    </xf>
    <xf numFmtId="0" fontId="4" fillId="0" borderId="0" xfId="0" applyFont="1" applyAlignment="1">
      <alignment horizontal="left"/>
    </xf>
    <xf numFmtId="0" fontId="3" fillId="0" borderId="0" xfId="0" applyFont="1"/>
    <xf numFmtId="0" fontId="1" fillId="0" borderId="0" xfId="0" applyFont="1" applyAlignment="1">
      <alignment horizontal="left"/>
    </xf>
    <xf numFmtId="0" fontId="3" fillId="0" borderId="0" xfId="0" applyFont="1" applyAlignment="1">
      <alignment horizontal="right"/>
    </xf>
    <xf numFmtId="0" fontId="0" fillId="0" borderId="1" xfId="0" applyBorder="1"/>
    <xf numFmtId="0" fontId="3" fillId="0" borderId="0" xfId="0" applyFont="1" applyAlignment="1">
      <alignment horizontal="center"/>
    </xf>
    <xf numFmtId="0" fontId="3" fillId="2" borderId="0" xfId="0" applyFont="1" applyFill="1" applyAlignment="1">
      <alignment horizontal="center"/>
    </xf>
    <xf numFmtId="164" fontId="3" fillId="0" borderId="4" xfId="0" applyNumberFormat="1" applyFont="1" applyBorder="1"/>
    <xf numFmtId="164" fontId="3" fillId="0" borderId="5" xfId="0" applyNumberFormat="1" applyFont="1" applyBorder="1"/>
    <xf numFmtId="0" fontId="0" fillId="0" borderId="6" xfId="0" applyBorder="1"/>
    <xf numFmtId="0" fontId="3" fillId="0" borderId="0" xfId="0" applyFont="1" applyAlignment="1">
      <alignment horizontal="left" vertical="top"/>
    </xf>
    <xf numFmtId="0" fontId="3" fillId="0" borderId="7" xfId="0" applyFont="1" applyBorder="1" applyAlignment="1">
      <alignment horizontal="left" vertical="top"/>
    </xf>
    <xf numFmtId="0" fontId="4" fillId="0" borderId="0" xfId="0" applyFont="1"/>
    <xf numFmtId="0" fontId="1" fillId="3" borderId="1" xfId="0" applyFont="1" applyFill="1" applyBorder="1"/>
    <xf numFmtId="14" fontId="3" fillId="0" borderId="0" xfId="0" applyNumberFormat="1" applyFont="1" applyAlignment="1">
      <alignment horizontal="left"/>
    </xf>
    <xf numFmtId="14" fontId="3" fillId="0" borderId="0" xfId="0" applyNumberFormat="1" applyFont="1" applyAlignment="1">
      <alignment horizontal="center"/>
    </xf>
    <xf numFmtId="14" fontId="1" fillId="2" borderId="0" xfId="0" applyNumberFormat="1" applyFont="1" applyFill="1" applyAlignment="1">
      <alignment horizontal="center"/>
    </xf>
    <xf numFmtId="0" fontId="1" fillId="2" borderId="2" xfId="0" applyFont="1" applyFill="1" applyBorder="1" applyAlignment="1" applyProtection="1">
      <alignment horizontal="right"/>
      <protection locked="0"/>
    </xf>
    <xf numFmtId="14" fontId="1" fillId="0" borderId="0" xfId="0" applyNumberFormat="1" applyFont="1" applyAlignment="1">
      <alignment horizontal="center"/>
    </xf>
    <xf numFmtId="164" fontId="1" fillId="0" borderId="2" xfId="0" applyNumberFormat="1" applyFont="1" applyBorder="1" applyProtection="1">
      <protection locked="0"/>
    </xf>
    <xf numFmtId="0" fontId="1" fillId="2" borderId="2" xfId="0" applyFont="1" applyFill="1" applyBorder="1" applyProtection="1">
      <protection locked="0"/>
    </xf>
    <xf numFmtId="164" fontId="1" fillId="0" borderId="8" xfId="0" applyNumberFormat="1" applyFont="1" applyBorder="1"/>
    <xf numFmtId="164" fontId="1" fillId="2" borderId="8" xfId="0" applyNumberFormat="1" applyFont="1" applyFill="1" applyBorder="1"/>
    <xf numFmtId="164" fontId="1" fillId="2" borderId="2" xfId="0" applyNumberFormat="1" applyFont="1" applyFill="1" applyBorder="1" applyProtection="1">
      <protection locked="0"/>
    </xf>
    <xf numFmtId="14" fontId="1" fillId="0" borderId="0" xfId="0" applyNumberFormat="1" applyFont="1"/>
    <xf numFmtId="0" fontId="7" fillId="0" borderId="0" xfId="0" applyFont="1" applyAlignment="1">
      <alignment horizontal="right" vertical="top"/>
    </xf>
    <xf numFmtId="0" fontId="6" fillId="0" borderId="0" xfId="0" applyFont="1" applyAlignment="1">
      <alignment horizontal="left"/>
    </xf>
    <xf numFmtId="164" fontId="1" fillId="0" borderId="10" xfId="0" applyNumberFormat="1" applyFont="1" applyBorder="1"/>
    <xf numFmtId="0" fontId="1" fillId="3" borderId="1" xfId="0" applyFont="1" applyFill="1" applyBorder="1" applyProtection="1">
      <protection locked="0"/>
    </xf>
    <xf numFmtId="14" fontId="1" fillId="3" borderId="0" xfId="0" applyNumberFormat="1" applyFont="1" applyFill="1" applyAlignment="1" applyProtection="1">
      <alignment horizontal="center"/>
      <protection locked="0"/>
    </xf>
    <xf numFmtId="164" fontId="3" fillId="0" borderId="11" xfId="0" applyNumberFormat="1" applyFont="1" applyBorder="1"/>
    <xf numFmtId="0" fontId="0" fillId="0" borderId="12" xfId="0" applyBorder="1"/>
    <xf numFmtId="164" fontId="1" fillId="0" borderId="13" xfId="0" applyNumberFormat="1" applyFont="1" applyBorder="1"/>
    <xf numFmtId="164" fontId="1" fillId="0" borderId="14" xfId="0" applyNumberFormat="1" applyFont="1" applyBorder="1"/>
    <xf numFmtId="164" fontId="1" fillId="0" borderId="15" xfId="0" applyNumberFormat="1" applyFont="1" applyBorder="1"/>
    <xf numFmtId="0" fontId="1" fillId="0" borderId="0" xfId="0" applyFont="1"/>
    <xf numFmtId="0" fontId="0" fillId="0" borderId="0" xfId="0" quotePrefix="1"/>
    <xf numFmtId="164" fontId="0" fillId="0" borderId="0" xfId="0" applyNumberFormat="1"/>
    <xf numFmtId="164" fontId="0" fillId="0" borderId="0" xfId="0" quotePrefix="1" applyNumberFormat="1"/>
    <xf numFmtId="20" fontId="0" fillId="0" borderId="0" xfId="0" applyNumberFormat="1"/>
    <xf numFmtId="0" fontId="0" fillId="0" borderId="16" xfId="0" applyBorder="1"/>
    <xf numFmtId="49" fontId="1" fillId="3" borderId="17" xfId="0" applyNumberFormat="1" applyFont="1" applyFill="1" applyBorder="1" applyAlignment="1" applyProtection="1">
      <alignment horizontal="right"/>
      <protection locked="0"/>
    </xf>
    <xf numFmtId="164" fontId="1" fillId="0" borderId="14" xfId="0" applyNumberFormat="1" applyFont="1" applyBorder="1" applyAlignment="1">
      <alignment horizontal="right"/>
    </xf>
    <xf numFmtId="164" fontId="1" fillId="0" borderId="15" xfId="0" applyNumberFormat="1" applyFont="1" applyBorder="1" applyAlignment="1">
      <alignment horizontal="right"/>
    </xf>
    <xf numFmtId="0" fontId="1" fillId="0" borderId="1" xfId="0" applyFont="1" applyBorder="1" applyProtection="1">
      <protection locked="0"/>
    </xf>
    <xf numFmtId="0" fontId="1" fillId="0" borderId="1" xfId="0" applyFont="1" applyBorder="1"/>
    <xf numFmtId="164" fontId="4" fillId="0" borderId="2" xfId="0" applyNumberFormat="1" applyFont="1" applyBorder="1" applyProtection="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164" fontId="1" fillId="2" borderId="9" xfId="0" applyNumberFormat="1" applyFont="1" applyFill="1" applyBorder="1" applyProtection="1">
      <protection locked="0"/>
    </xf>
    <xf numFmtId="164" fontId="1" fillId="0" borderId="9" xfId="0" applyNumberFormat="1" applyFont="1" applyBorder="1" applyProtection="1">
      <protection locked="0"/>
    </xf>
    <xf numFmtId="0" fontId="8" fillId="0" borderId="0" xfId="0" applyFont="1" applyAlignment="1">
      <alignment vertical="top"/>
    </xf>
    <xf numFmtId="0" fontId="11" fillId="0" borderId="0" xfId="1" applyFont="1" applyAlignment="1">
      <alignment horizontal="left" vertical="top"/>
    </xf>
    <xf numFmtId="0" fontId="1"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center"/>
    </xf>
    <xf numFmtId="0" fontId="1" fillId="0" borderId="0" xfId="0" applyFont="1" applyAlignment="1">
      <alignment horizontal="left" vertical="top" wrapText="1"/>
    </xf>
    <xf numFmtId="0" fontId="1" fillId="0" borderId="1" xfId="0" applyFont="1" applyFill="1" applyBorder="1" applyProtection="1">
      <protection locked="0"/>
    </xf>
    <xf numFmtId="0" fontId="1" fillId="0" borderId="1" xfId="0" applyFont="1" applyFill="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4" name="Picture 3">
          <a:extLst>
            <a:ext uri="{FF2B5EF4-FFF2-40B4-BE49-F238E27FC236}">
              <a16:creationId xmlns:a16="http://schemas.microsoft.com/office/drawing/2014/main" id="{5DC78C3D-6507-4BB1-80D2-75F1D88043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DEE4531D-2ED5-4D2B-9E1C-37A9344010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214A780D-06CC-4C50-B4BF-86C26364CC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7F6914F2-700A-4CCE-ADA0-97361F64B7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4" name="Picture 3">
          <a:extLst>
            <a:ext uri="{FF2B5EF4-FFF2-40B4-BE49-F238E27FC236}">
              <a16:creationId xmlns:a16="http://schemas.microsoft.com/office/drawing/2014/main" id="{B8448087-E8BE-4537-85A4-BFE216BE8F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A83BBB99-68BC-4548-B5AE-EA8D73D188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A23122FB-4E13-4675-AEC7-0E9CD16BA5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001F7931-558F-44F7-A196-637B7FFFA5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28AA272C-864F-45EB-B132-155524D394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8F2FCAA7-5D0A-4A09-832E-0D8E356C03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92CC4AD9-2AF9-4BF5-9F2B-137AB487DD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327E5D5F-885E-4A55-9F2A-C87544D661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4</xdr:row>
      <xdr:rowOff>85725</xdr:rowOff>
    </xdr:to>
    <xdr:pic>
      <xdr:nvPicPr>
        <xdr:cNvPr id="3" name="Picture 2">
          <a:extLst>
            <a:ext uri="{FF2B5EF4-FFF2-40B4-BE49-F238E27FC236}">
              <a16:creationId xmlns:a16="http://schemas.microsoft.com/office/drawing/2014/main" id="{AA73954B-DE19-4F0C-87F5-14BA5C9A1E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5" cy="790575"/>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staff.acu.edu.au/people_and_capability/working-here/acu-staff-enterprise-agreement-2022-2025/working-arrangements-professional-sta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8"/>
  <sheetViews>
    <sheetView tabSelected="1" workbookViewId="0"/>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37</v>
      </c>
    </row>
    <row r="2" spans="1:18" x14ac:dyDescent="0.2">
      <c r="A2"/>
      <c r="B2"/>
      <c r="E2" s="63" t="s">
        <v>39</v>
      </c>
      <c r="F2" s="63"/>
      <c r="G2" s="63"/>
      <c r="H2" s="63"/>
      <c r="I2" s="63"/>
      <c r="J2" s="63"/>
      <c r="K2" s="63"/>
    </row>
    <row r="3" spans="1:18" x14ac:dyDescent="0.2">
      <c r="A3"/>
      <c r="B3"/>
      <c r="E3" s="11" t="s">
        <v>13</v>
      </c>
      <c r="F3" s="36"/>
      <c r="G3" s="21"/>
      <c r="L3" s="11" t="s">
        <v>11</v>
      </c>
      <c r="M3" s="36"/>
      <c r="N3" s="21"/>
    </row>
    <row r="4" spans="1:18" ht="17.25" customHeight="1" x14ac:dyDescent="0.2">
      <c r="A4" s="5"/>
      <c r="B4" s="5"/>
      <c r="E4" s="5"/>
    </row>
    <row r="5" spans="1:18" x14ac:dyDescent="0.2">
      <c r="A5" s="3" t="s">
        <v>14</v>
      </c>
      <c r="B5" s="23">
        <f>P6</f>
        <v>44198</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+D6-1</f>
        <v>44185</v>
      </c>
      <c r="D6" s="24">
        <f>+E6-1</f>
        <v>44186</v>
      </c>
      <c r="E6" s="37">
        <v>44187</v>
      </c>
      <c r="F6" s="26">
        <f>E6+1</f>
        <v>44188</v>
      </c>
      <c r="G6" s="26">
        <f t="shared" ref="G6:P6" si="0">F6+1</f>
        <v>44189</v>
      </c>
      <c r="H6" s="26">
        <f t="shared" si="0"/>
        <v>44190</v>
      </c>
      <c r="I6" s="26">
        <f t="shared" si="0"/>
        <v>44191</v>
      </c>
      <c r="J6" s="24">
        <f t="shared" si="0"/>
        <v>44192</v>
      </c>
      <c r="K6" s="24">
        <f t="shared" si="0"/>
        <v>44193</v>
      </c>
      <c r="L6" s="26">
        <f t="shared" si="0"/>
        <v>44194</v>
      </c>
      <c r="M6" s="26">
        <f t="shared" si="0"/>
        <v>44195</v>
      </c>
      <c r="N6" s="26">
        <f t="shared" si="0"/>
        <v>44196</v>
      </c>
      <c r="O6" s="26">
        <f t="shared" si="0"/>
        <v>44197</v>
      </c>
      <c r="P6" s="26">
        <f t="shared" si="0"/>
        <v>44198</v>
      </c>
    </row>
    <row r="7" spans="1:18" x14ac:dyDescent="0.2">
      <c r="A7" s="18" t="s">
        <v>24</v>
      </c>
      <c r="B7" s="6"/>
      <c r="C7" s="28"/>
      <c r="D7" s="28"/>
      <c r="E7" s="27"/>
      <c r="F7" s="54"/>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44212</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44199</v>
      </c>
      <c r="D21" s="24">
        <f t="shared" ref="D21:P21" si="3">C21+1</f>
        <v>44200</v>
      </c>
      <c r="E21" s="32">
        <f t="shared" si="3"/>
        <v>44201</v>
      </c>
      <c r="F21" s="32">
        <f t="shared" si="3"/>
        <v>44202</v>
      </c>
      <c r="G21" s="32">
        <f t="shared" si="3"/>
        <v>44203</v>
      </c>
      <c r="H21" s="32">
        <f t="shared" si="3"/>
        <v>44204</v>
      </c>
      <c r="I21" s="32">
        <f t="shared" si="3"/>
        <v>44205</v>
      </c>
      <c r="J21" s="24">
        <f t="shared" si="3"/>
        <v>44206</v>
      </c>
      <c r="K21" s="24">
        <f t="shared" si="3"/>
        <v>44207</v>
      </c>
      <c r="L21" s="32">
        <f t="shared" si="3"/>
        <v>44208</v>
      </c>
      <c r="M21" s="32">
        <f t="shared" si="3"/>
        <v>44209</v>
      </c>
      <c r="N21" s="32">
        <f t="shared" si="3"/>
        <v>44210</v>
      </c>
      <c r="O21" s="32">
        <f t="shared" si="3"/>
        <v>44211</v>
      </c>
      <c r="P21" s="32">
        <f t="shared" si="3"/>
        <v>44212</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39" ht="13.5" thickBot="1" x14ac:dyDescent="0.25">
      <c r="A33"/>
      <c r="B33"/>
      <c r="L33" s="16" t="s">
        <v>15</v>
      </c>
      <c r="M33" s="17"/>
      <c r="N33" s="17"/>
      <c r="O33" s="17"/>
      <c r="P33" s="42">
        <f>P31+P32</f>
        <v>-5.833333333333333</v>
      </c>
    </row>
    <row r="34" spans="1:39" x14ac:dyDescent="0.2">
      <c r="A34" s="9" t="s">
        <v>12</v>
      </c>
      <c r="B34" s="9"/>
      <c r="C34" s="1"/>
      <c r="D34" s="12"/>
    </row>
    <row r="35" spans="1:39" x14ac:dyDescent="0.2">
      <c r="C35" s="33" t="s">
        <v>26</v>
      </c>
    </row>
    <row r="36" spans="1:39" x14ac:dyDescent="0.2">
      <c r="A36" s="9" t="s">
        <v>20</v>
      </c>
      <c r="B36" s="9"/>
      <c r="C36" s="1"/>
      <c r="D36" s="12"/>
    </row>
    <row r="37" spans="1:39" x14ac:dyDescent="0.2">
      <c r="C37" s="33" t="s">
        <v>26</v>
      </c>
    </row>
    <row r="38" spans="1:39" x14ac:dyDescent="0.2">
      <c r="A38" s="3" t="s">
        <v>31</v>
      </c>
    </row>
    <row r="39" spans="1:39" x14ac:dyDescent="0.2">
      <c r="A39" s="34" t="s">
        <v>32</v>
      </c>
    </row>
    <row r="40" spans="1:39" x14ac:dyDescent="0.2">
      <c r="A40" s="3" t="s">
        <v>23</v>
      </c>
    </row>
    <row r="41" spans="1:39" x14ac:dyDescent="0.2">
      <c r="A41" s="20" t="s">
        <v>33</v>
      </c>
      <c r="B41" s="10"/>
    </row>
    <row r="42" spans="1:39" x14ac:dyDescent="0.2">
      <c r="A42" s="10" t="s">
        <v>34</v>
      </c>
    </row>
    <row r="43" spans="1:39" x14ac:dyDescent="0.2">
      <c r="A43" s="20" t="s">
        <v>35</v>
      </c>
    </row>
    <row r="44" spans="1:39" ht="35.25" customHeight="1" x14ac:dyDescent="0.2">
      <c r="A44" s="64" t="s">
        <v>41</v>
      </c>
      <c r="B44" s="64"/>
      <c r="C44" s="64"/>
      <c r="D44" s="64"/>
      <c r="E44" s="64"/>
      <c r="F44" s="64"/>
      <c r="G44" s="64"/>
      <c r="H44" s="64"/>
      <c r="I44" s="64"/>
      <c r="J44" s="64"/>
      <c r="K44" s="64"/>
      <c r="L44" s="64"/>
      <c r="M44" s="64"/>
      <c r="N44" s="64"/>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row>
    <row r="45" spans="1:39" s="43" customFormat="1" ht="11.25" x14ac:dyDescent="0.2">
      <c r="A45" s="60" t="s">
        <v>40</v>
      </c>
      <c r="B45" s="61"/>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row>
    <row r="46" spans="1:39" x14ac:dyDescent="0.2">
      <c r="A46" s="43"/>
    </row>
    <row r="47" spans="1:39" x14ac:dyDescent="0.2">
      <c r="A47" s="43"/>
    </row>
    <row r="56" spans="2:2" x14ac:dyDescent="0.2">
      <c r="B56"/>
    </row>
    <row r="57" spans="2:2" x14ac:dyDescent="0.2">
      <c r="B57"/>
    </row>
    <row r="58" spans="2:2" x14ac:dyDescent="0.2">
      <c r="B58"/>
    </row>
  </sheetData>
  <sheetProtection selectLockedCells="1"/>
  <mergeCells count="2">
    <mergeCell ref="E2:K2"/>
    <mergeCell ref="A44:N44"/>
  </mergeCells>
  <hyperlinks>
    <hyperlink ref="A45" r:id="rId1" display="https://staff.acu.edu.au/people_and_capability/working-here/acu-staff-enterprise-agreement-2022-2025/working-arrangements-professional-staff" xr:uid="{226DAEF1-90A7-48D5-9D38-0DEB9FABD5EB}"/>
  </hyperlinks>
  <pageMargins left="0.7" right="0.7" top="0.75" bottom="0.75" header="0.3" footer="0.3"/>
  <pageSetup paperSize="9" scale="9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58"/>
  <sheetViews>
    <sheetView workbookViewId="0">
      <selection activeCell="A44" sqref="A44:N45"/>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44450</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Sheet9!P21+1</f>
        <v>44437</v>
      </c>
      <c r="D6" s="24">
        <f>C6+1</f>
        <v>44438</v>
      </c>
      <c r="E6" s="26">
        <f>D6+1</f>
        <v>44439</v>
      </c>
      <c r="F6" s="26">
        <f>E6+1</f>
        <v>44440</v>
      </c>
      <c r="G6" s="26">
        <f t="shared" ref="G6:P6" si="0">F6+1</f>
        <v>44441</v>
      </c>
      <c r="H6" s="26">
        <f t="shared" si="0"/>
        <v>44442</v>
      </c>
      <c r="I6" s="26">
        <f t="shared" si="0"/>
        <v>44443</v>
      </c>
      <c r="J6" s="24">
        <f t="shared" si="0"/>
        <v>44444</v>
      </c>
      <c r="K6" s="24">
        <f t="shared" si="0"/>
        <v>44445</v>
      </c>
      <c r="L6" s="26">
        <f t="shared" si="0"/>
        <v>44446</v>
      </c>
      <c r="M6" s="26">
        <f t="shared" si="0"/>
        <v>44447</v>
      </c>
      <c r="N6" s="26">
        <f t="shared" si="0"/>
        <v>44448</v>
      </c>
      <c r="O6" s="26">
        <f t="shared" si="0"/>
        <v>44449</v>
      </c>
      <c r="P6" s="26">
        <f t="shared" si="0"/>
        <v>44450</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44464</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44451</v>
      </c>
      <c r="D21" s="24">
        <f t="shared" ref="D21:P21" si="3">C21+1</f>
        <v>44452</v>
      </c>
      <c r="E21" s="32">
        <f t="shared" si="3"/>
        <v>44453</v>
      </c>
      <c r="F21" s="32">
        <f t="shared" si="3"/>
        <v>44454</v>
      </c>
      <c r="G21" s="32">
        <f t="shared" si="3"/>
        <v>44455</v>
      </c>
      <c r="H21" s="32">
        <f t="shared" si="3"/>
        <v>44456</v>
      </c>
      <c r="I21" s="32">
        <f t="shared" si="3"/>
        <v>44457</v>
      </c>
      <c r="J21" s="24">
        <f t="shared" si="3"/>
        <v>44458</v>
      </c>
      <c r="K21" s="24">
        <f t="shared" si="3"/>
        <v>44459</v>
      </c>
      <c r="L21" s="32">
        <f t="shared" si="3"/>
        <v>44460</v>
      </c>
      <c r="M21" s="32">
        <f t="shared" si="3"/>
        <v>44461</v>
      </c>
      <c r="N21" s="32">
        <f t="shared" si="3"/>
        <v>44462</v>
      </c>
      <c r="O21" s="32">
        <f t="shared" si="3"/>
        <v>44463</v>
      </c>
      <c r="P21" s="32">
        <f t="shared" si="3"/>
        <v>44464</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5.25"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E2:K2"/>
    <mergeCell ref="A44:N44"/>
  </mergeCells>
  <hyperlinks>
    <hyperlink ref="A45" r:id="rId1" display="https://staff.acu.edu.au/people_and_capability/working-here/acu-staff-enterprise-agreement-2022-2025/working-arrangements-professional-staff" xr:uid="{F607201C-D079-4F13-BFF5-D985E36B98E0}"/>
  </hyperlinks>
  <pageMargins left="0.7" right="0.7" top="0.75" bottom="0.75" header="0.3" footer="0.3"/>
  <pageSetup paperSize="9" scale="89" orientation="landscape"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8"/>
  <sheetViews>
    <sheetView workbookViewId="0">
      <selection activeCell="A44" sqref="A44:N45"/>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44478</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Sheet10!P21+1</f>
        <v>44465</v>
      </c>
      <c r="D6" s="24">
        <f>C6+1</f>
        <v>44466</v>
      </c>
      <c r="E6" s="26">
        <f>D6+1</f>
        <v>44467</v>
      </c>
      <c r="F6" s="26">
        <f>E6+1</f>
        <v>44468</v>
      </c>
      <c r="G6" s="26">
        <f t="shared" ref="G6:P6" si="0">F6+1</f>
        <v>44469</v>
      </c>
      <c r="H6" s="26">
        <f t="shared" si="0"/>
        <v>44470</v>
      </c>
      <c r="I6" s="26">
        <f t="shared" si="0"/>
        <v>44471</v>
      </c>
      <c r="J6" s="24">
        <f t="shared" si="0"/>
        <v>44472</v>
      </c>
      <c r="K6" s="24">
        <f t="shared" si="0"/>
        <v>44473</v>
      </c>
      <c r="L6" s="26">
        <f t="shared" si="0"/>
        <v>44474</v>
      </c>
      <c r="M6" s="26">
        <f t="shared" si="0"/>
        <v>44475</v>
      </c>
      <c r="N6" s="26">
        <f t="shared" si="0"/>
        <v>44476</v>
      </c>
      <c r="O6" s="26">
        <f t="shared" si="0"/>
        <v>44477</v>
      </c>
      <c r="P6" s="26">
        <f t="shared" si="0"/>
        <v>44478</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44492</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44479</v>
      </c>
      <c r="D21" s="24">
        <f t="shared" ref="D21:P21" si="3">C21+1</f>
        <v>44480</v>
      </c>
      <c r="E21" s="32">
        <f t="shared" si="3"/>
        <v>44481</v>
      </c>
      <c r="F21" s="32">
        <f t="shared" si="3"/>
        <v>44482</v>
      </c>
      <c r="G21" s="32">
        <f t="shared" si="3"/>
        <v>44483</v>
      </c>
      <c r="H21" s="32">
        <f t="shared" si="3"/>
        <v>44484</v>
      </c>
      <c r="I21" s="32">
        <f t="shared" si="3"/>
        <v>44485</v>
      </c>
      <c r="J21" s="24">
        <f t="shared" si="3"/>
        <v>44486</v>
      </c>
      <c r="K21" s="24">
        <f t="shared" si="3"/>
        <v>44487</v>
      </c>
      <c r="L21" s="32">
        <f t="shared" si="3"/>
        <v>44488</v>
      </c>
      <c r="M21" s="32">
        <f t="shared" si="3"/>
        <v>44489</v>
      </c>
      <c r="N21" s="32">
        <f t="shared" si="3"/>
        <v>44490</v>
      </c>
      <c r="O21" s="32">
        <f t="shared" si="3"/>
        <v>44491</v>
      </c>
      <c r="P21" s="32">
        <f t="shared" si="3"/>
        <v>44492</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7.5"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E2:K2"/>
    <mergeCell ref="A44:N44"/>
  </mergeCells>
  <hyperlinks>
    <hyperlink ref="A45" r:id="rId1" display="https://staff.acu.edu.au/people_and_capability/working-here/acu-staff-enterprise-agreement-2022-2025/working-arrangements-professional-staff" xr:uid="{20F3EAD7-7534-42FF-A439-2E3889464B45}"/>
  </hyperlinks>
  <pageMargins left="0.7" right="0.7" top="0.75" bottom="0.75" header="0.3" footer="0.3"/>
  <pageSetup paperSize="9" scale="89" orientation="landscape"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8"/>
  <sheetViews>
    <sheetView workbookViewId="0">
      <selection activeCell="E2" sqref="E2:K2"/>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44506</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Sheet11!P21+1</f>
        <v>44493</v>
      </c>
      <c r="D6" s="24">
        <f>C6+1</f>
        <v>44494</v>
      </c>
      <c r="E6" s="26">
        <f>D6+1</f>
        <v>44495</v>
      </c>
      <c r="F6" s="26">
        <f>E6+1</f>
        <v>44496</v>
      </c>
      <c r="G6" s="26">
        <f t="shared" ref="G6:P6" si="0">F6+1</f>
        <v>44497</v>
      </c>
      <c r="H6" s="26">
        <f t="shared" si="0"/>
        <v>44498</v>
      </c>
      <c r="I6" s="26">
        <f t="shared" si="0"/>
        <v>44499</v>
      </c>
      <c r="J6" s="24">
        <f t="shared" si="0"/>
        <v>44500</v>
      </c>
      <c r="K6" s="24">
        <f t="shared" si="0"/>
        <v>44501</v>
      </c>
      <c r="L6" s="26">
        <f t="shared" si="0"/>
        <v>44502</v>
      </c>
      <c r="M6" s="26">
        <f t="shared" si="0"/>
        <v>44503</v>
      </c>
      <c r="N6" s="26">
        <f t="shared" si="0"/>
        <v>44504</v>
      </c>
      <c r="O6" s="26">
        <f t="shared" si="0"/>
        <v>44505</v>
      </c>
      <c r="P6" s="26">
        <f t="shared" si="0"/>
        <v>44506</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44520</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44507</v>
      </c>
      <c r="D21" s="24">
        <f t="shared" ref="D21:P21" si="3">C21+1</f>
        <v>44508</v>
      </c>
      <c r="E21" s="32">
        <f t="shared" si="3"/>
        <v>44509</v>
      </c>
      <c r="F21" s="32">
        <f t="shared" si="3"/>
        <v>44510</v>
      </c>
      <c r="G21" s="32">
        <f t="shared" si="3"/>
        <v>44511</v>
      </c>
      <c r="H21" s="32">
        <f t="shared" si="3"/>
        <v>44512</v>
      </c>
      <c r="I21" s="32">
        <f t="shared" si="3"/>
        <v>44513</v>
      </c>
      <c r="J21" s="24">
        <f t="shared" si="3"/>
        <v>44514</v>
      </c>
      <c r="K21" s="24">
        <f t="shared" si="3"/>
        <v>44515</v>
      </c>
      <c r="L21" s="32">
        <f t="shared" si="3"/>
        <v>44516</v>
      </c>
      <c r="M21" s="32">
        <f t="shared" si="3"/>
        <v>44517</v>
      </c>
      <c r="N21" s="32">
        <f t="shared" si="3"/>
        <v>44518</v>
      </c>
      <c r="O21" s="32">
        <f t="shared" si="3"/>
        <v>44519</v>
      </c>
      <c r="P21" s="32">
        <f t="shared" si="3"/>
        <v>44520</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3"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E2:K2"/>
    <mergeCell ref="A44:N44"/>
  </mergeCells>
  <hyperlinks>
    <hyperlink ref="A45" r:id="rId1" display="https://staff.acu.edu.au/people_and_capability/working-here/acu-staff-enterprise-agreement-2022-2025/working-arrangements-professional-staff" xr:uid="{E5AE4B7D-B6BE-4E01-8DB3-392B8CBF4331}"/>
  </hyperlinks>
  <pageMargins left="0.7" right="0.7" top="0.75" bottom="0.75" header="0.3" footer="0.3"/>
  <pageSetup paperSize="9" scale="89" orientation="landscape"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58"/>
  <sheetViews>
    <sheetView workbookViewId="0"/>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44534</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Sheet12!P21+1</f>
        <v>44521</v>
      </c>
      <c r="D6" s="24">
        <f>C6+1</f>
        <v>44522</v>
      </c>
      <c r="E6" s="26">
        <f>D6+1</f>
        <v>44523</v>
      </c>
      <c r="F6" s="26">
        <f>E6+1</f>
        <v>44524</v>
      </c>
      <c r="G6" s="26">
        <f t="shared" ref="G6:P6" si="0">F6+1</f>
        <v>44525</v>
      </c>
      <c r="H6" s="26">
        <f t="shared" si="0"/>
        <v>44526</v>
      </c>
      <c r="I6" s="26">
        <f t="shared" si="0"/>
        <v>44527</v>
      </c>
      <c r="J6" s="24">
        <f t="shared" si="0"/>
        <v>44528</v>
      </c>
      <c r="K6" s="24">
        <f t="shared" si="0"/>
        <v>44529</v>
      </c>
      <c r="L6" s="26">
        <f t="shared" si="0"/>
        <v>44530</v>
      </c>
      <c r="M6" s="26">
        <f t="shared" si="0"/>
        <v>44531</v>
      </c>
      <c r="N6" s="26">
        <f t="shared" si="0"/>
        <v>44532</v>
      </c>
      <c r="O6" s="26">
        <f t="shared" si="0"/>
        <v>44533</v>
      </c>
      <c r="P6" s="26">
        <f t="shared" si="0"/>
        <v>44534</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44548</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44535</v>
      </c>
      <c r="D21" s="24">
        <f t="shared" ref="D21:P21" si="3">C21+1</f>
        <v>44536</v>
      </c>
      <c r="E21" s="32">
        <f t="shared" si="3"/>
        <v>44537</v>
      </c>
      <c r="F21" s="32">
        <f t="shared" si="3"/>
        <v>44538</v>
      </c>
      <c r="G21" s="32">
        <f t="shared" si="3"/>
        <v>44539</v>
      </c>
      <c r="H21" s="32">
        <f t="shared" si="3"/>
        <v>44540</v>
      </c>
      <c r="I21" s="32">
        <f t="shared" si="3"/>
        <v>44541</v>
      </c>
      <c r="J21" s="24">
        <f t="shared" si="3"/>
        <v>44542</v>
      </c>
      <c r="K21" s="24">
        <f t="shared" si="3"/>
        <v>44543</v>
      </c>
      <c r="L21" s="32">
        <f t="shared" si="3"/>
        <v>44544</v>
      </c>
      <c r="M21" s="32">
        <f t="shared" si="3"/>
        <v>44545</v>
      </c>
      <c r="N21" s="32">
        <f t="shared" si="3"/>
        <v>44546</v>
      </c>
      <c r="O21" s="32">
        <f t="shared" si="3"/>
        <v>44547</v>
      </c>
      <c r="P21" s="32">
        <f t="shared" si="3"/>
        <v>44548</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7.5"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A44:N44"/>
    <mergeCell ref="E2:K2"/>
  </mergeCells>
  <hyperlinks>
    <hyperlink ref="A45" r:id="rId1" display="https://staff.acu.edu.au/people_and_capability/working-here/acu-staff-enterprise-agreement-2022-2025/working-arrangements-professional-staff" xr:uid="{6A7DDA68-F4D7-458C-99C3-484E9B673623}"/>
  </hyperlinks>
  <pageMargins left="0.7" right="0.7" top="0.75" bottom="0.75" header="0.3" footer="0.3"/>
  <pageSetup paperSize="9" scale="89"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8"/>
  <sheetViews>
    <sheetView workbookViewId="0">
      <selection activeCell="M3" sqref="M3"/>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44226</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Sheet1!P21+1</f>
        <v>44213</v>
      </c>
      <c r="D6" s="24">
        <f>C6+1</f>
        <v>44214</v>
      </c>
      <c r="E6" s="26">
        <f>D6+1</f>
        <v>44215</v>
      </c>
      <c r="F6" s="26">
        <f>E6+1</f>
        <v>44216</v>
      </c>
      <c r="G6" s="26">
        <f t="shared" ref="G6:P6" si="0">F6+1</f>
        <v>44217</v>
      </c>
      <c r="H6" s="26">
        <f t="shared" si="0"/>
        <v>44218</v>
      </c>
      <c r="I6" s="26">
        <f t="shared" si="0"/>
        <v>44219</v>
      </c>
      <c r="J6" s="24">
        <f t="shared" si="0"/>
        <v>44220</v>
      </c>
      <c r="K6" s="24">
        <f t="shared" si="0"/>
        <v>44221</v>
      </c>
      <c r="L6" s="26">
        <f t="shared" si="0"/>
        <v>44222</v>
      </c>
      <c r="M6" s="26">
        <f t="shared" si="0"/>
        <v>44223</v>
      </c>
      <c r="N6" s="26">
        <f t="shared" si="0"/>
        <v>44224</v>
      </c>
      <c r="O6" s="26">
        <f t="shared" si="0"/>
        <v>44225</v>
      </c>
      <c r="P6" s="26">
        <f t="shared" si="0"/>
        <v>44226</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44240</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44227</v>
      </c>
      <c r="D21" s="24">
        <f t="shared" ref="D21:P21" si="3">C21+1</f>
        <v>44228</v>
      </c>
      <c r="E21" s="32">
        <f t="shared" si="3"/>
        <v>44229</v>
      </c>
      <c r="F21" s="32">
        <f t="shared" si="3"/>
        <v>44230</v>
      </c>
      <c r="G21" s="32">
        <f t="shared" si="3"/>
        <v>44231</v>
      </c>
      <c r="H21" s="32">
        <f t="shared" si="3"/>
        <v>44232</v>
      </c>
      <c r="I21" s="32">
        <f t="shared" si="3"/>
        <v>44233</v>
      </c>
      <c r="J21" s="24">
        <f t="shared" si="3"/>
        <v>44234</v>
      </c>
      <c r="K21" s="24">
        <f t="shared" si="3"/>
        <v>44235</v>
      </c>
      <c r="L21" s="32">
        <f t="shared" si="3"/>
        <v>44236</v>
      </c>
      <c r="M21" s="32">
        <f t="shared" si="3"/>
        <v>44237</v>
      </c>
      <c r="N21" s="32">
        <f t="shared" si="3"/>
        <v>44238</v>
      </c>
      <c r="O21" s="32">
        <f t="shared" si="3"/>
        <v>44239</v>
      </c>
      <c r="P21" s="32">
        <f t="shared" si="3"/>
        <v>44240</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6.75"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E2:K2"/>
    <mergeCell ref="A44:N44"/>
  </mergeCells>
  <hyperlinks>
    <hyperlink ref="A45" r:id="rId1" display="https://staff.acu.edu.au/people_and_capability/working-here/acu-staff-enterprise-agreement-2022-2025/working-arrangements-professional-staff" xr:uid="{804B054D-28DB-477F-BB59-76C85E01EA3A}"/>
  </hyperlinks>
  <pageMargins left="0.7" right="0.7" top="0.75" bottom="0.75" header="0.3" footer="0.3"/>
  <pageSetup paperSize="9" scale="89" orientation="landscape"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8"/>
  <sheetViews>
    <sheetView workbookViewId="0">
      <selection activeCell="A44" sqref="A44:N44"/>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44254</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Sheet2!P21+1</f>
        <v>44241</v>
      </c>
      <c r="D6" s="24">
        <f>C6+1</f>
        <v>44242</v>
      </c>
      <c r="E6" s="26">
        <f>D6+1</f>
        <v>44243</v>
      </c>
      <c r="F6" s="26">
        <f>E6+1</f>
        <v>44244</v>
      </c>
      <c r="G6" s="26">
        <f t="shared" ref="G6:P6" si="0">F6+1</f>
        <v>44245</v>
      </c>
      <c r="H6" s="26">
        <f t="shared" si="0"/>
        <v>44246</v>
      </c>
      <c r="I6" s="26">
        <f t="shared" si="0"/>
        <v>44247</v>
      </c>
      <c r="J6" s="24">
        <f t="shared" si="0"/>
        <v>44248</v>
      </c>
      <c r="K6" s="24">
        <f t="shared" si="0"/>
        <v>44249</v>
      </c>
      <c r="L6" s="26">
        <f t="shared" si="0"/>
        <v>44250</v>
      </c>
      <c r="M6" s="26">
        <f t="shared" si="0"/>
        <v>44251</v>
      </c>
      <c r="N6" s="26">
        <f t="shared" si="0"/>
        <v>44252</v>
      </c>
      <c r="O6" s="26">
        <f t="shared" si="0"/>
        <v>44253</v>
      </c>
      <c r="P6" s="26">
        <f t="shared" si="0"/>
        <v>44254</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44268</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44255</v>
      </c>
      <c r="D21" s="24">
        <f t="shared" ref="D21:P21" si="3">C21+1</f>
        <v>44256</v>
      </c>
      <c r="E21" s="32">
        <f t="shared" si="3"/>
        <v>44257</v>
      </c>
      <c r="F21" s="32">
        <f t="shared" si="3"/>
        <v>44258</v>
      </c>
      <c r="G21" s="32">
        <f t="shared" si="3"/>
        <v>44259</v>
      </c>
      <c r="H21" s="32">
        <f t="shared" si="3"/>
        <v>44260</v>
      </c>
      <c r="I21" s="32">
        <f t="shared" si="3"/>
        <v>44261</v>
      </c>
      <c r="J21" s="24">
        <f t="shared" si="3"/>
        <v>44262</v>
      </c>
      <c r="K21" s="24">
        <f t="shared" si="3"/>
        <v>44263</v>
      </c>
      <c r="L21" s="32">
        <f t="shared" si="3"/>
        <v>44264</v>
      </c>
      <c r="M21" s="32">
        <f t="shared" si="3"/>
        <v>44265</v>
      </c>
      <c r="N21" s="32">
        <f t="shared" si="3"/>
        <v>44266</v>
      </c>
      <c r="O21" s="32">
        <f t="shared" si="3"/>
        <v>44267</v>
      </c>
      <c r="P21" s="32">
        <f t="shared" si="3"/>
        <v>44268</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6.75"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E2:K2"/>
    <mergeCell ref="A44:N44"/>
  </mergeCells>
  <hyperlinks>
    <hyperlink ref="A45" r:id="rId1" display="https://staff.acu.edu.au/people_and_capability/working-here/acu-staff-enterprise-agreement-2022-2025/working-arrangements-professional-staff" xr:uid="{C10FA625-E3AA-457B-8CE2-506F5B991D40}"/>
  </hyperlinks>
  <pageMargins left="0.7" right="0.7" top="0.75" bottom="0.75" header="0.3" footer="0.3"/>
  <pageSetup paperSize="9" scale="89" orientation="landscape"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8"/>
  <sheetViews>
    <sheetView workbookViewId="0">
      <selection activeCell="N45" sqref="A44:N45"/>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44282</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Sheet3!P21+1</f>
        <v>44269</v>
      </c>
      <c r="D6" s="24">
        <f>C6+1</f>
        <v>44270</v>
      </c>
      <c r="E6" s="26">
        <f>D6+1</f>
        <v>44271</v>
      </c>
      <c r="F6" s="26">
        <f>E6+1</f>
        <v>44272</v>
      </c>
      <c r="G6" s="26">
        <f t="shared" ref="G6:P6" si="0">F6+1</f>
        <v>44273</v>
      </c>
      <c r="H6" s="26">
        <f t="shared" si="0"/>
        <v>44274</v>
      </c>
      <c r="I6" s="26">
        <f t="shared" si="0"/>
        <v>44275</v>
      </c>
      <c r="J6" s="24">
        <f t="shared" si="0"/>
        <v>44276</v>
      </c>
      <c r="K6" s="24">
        <f t="shared" si="0"/>
        <v>44277</v>
      </c>
      <c r="L6" s="26">
        <f t="shared" si="0"/>
        <v>44278</v>
      </c>
      <c r="M6" s="26">
        <f t="shared" si="0"/>
        <v>44279</v>
      </c>
      <c r="N6" s="26">
        <f t="shared" si="0"/>
        <v>44280</v>
      </c>
      <c r="O6" s="26">
        <f t="shared" si="0"/>
        <v>44281</v>
      </c>
      <c r="P6" s="26">
        <f t="shared" si="0"/>
        <v>44282</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44296</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44283</v>
      </c>
      <c r="D21" s="24">
        <f t="shared" ref="D21:P21" si="3">C21+1</f>
        <v>44284</v>
      </c>
      <c r="E21" s="32">
        <f t="shared" si="3"/>
        <v>44285</v>
      </c>
      <c r="F21" s="32">
        <f t="shared" si="3"/>
        <v>44286</v>
      </c>
      <c r="G21" s="32">
        <f t="shared" si="3"/>
        <v>44287</v>
      </c>
      <c r="H21" s="32">
        <f t="shared" si="3"/>
        <v>44288</v>
      </c>
      <c r="I21" s="32">
        <f t="shared" si="3"/>
        <v>44289</v>
      </c>
      <c r="J21" s="24">
        <f t="shared" si="3"/>
        <v>44290</v>
      </c>
      <c r="K21" s="24">
        <f t="shared" si="3"/>
        <v>44291</v>
      </c>
      <c r="L21" s="32">
        <f t="shared" si="3"/>
        <v>44292</v>
      </c>
      <c r="M21" s="32">
        <f t="shared" si="3"/>
        <v>44293</v>
      </c>
      <c r="N21" s="32">
        <f t="shared" si="3"/>
        <v>44294</v>
      </c>
      <c r="O21" s="32">
        <f t="shared" si="3"/>
        <v>44295</v>
      </c>
      <c r="P21" s="32">
        <f t="shared" si="3"/>
        <v>44296</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6"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A44:N44"/>
    <mergeCell ref="E2:K2"/>
  </mergeCells>
  <hyperlinks>
    <hyperlink ref="A45" r:id="rId1" display="https://staff.acu.edu.au/people_and_capability/working-here/acu-staff-enterprise-agreement-2022-2025/working-arrangements-professional-staff" xr:uid="{E5815829-57C3-4805-9EBF-0DFB23C02668}"/>
  </hyperlinks>
  <pageMargins left="0.7" right="0.7" top="0.75" bottom="0.75" header="0.3" footer="0.3"/>
  <pageSetup paperSize="9" scale="89" orientation="landscape"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8"/>
  <sheetViews>
    <sheetView workbookViewId="0">
      <selection activeCell="N3" sqref="N3"/>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65">
        <f>Sheet1!F3</f>
        <v>0</v>
      </c>
      <c r="G3" s="66"/>
      <c r="L3" s="11" t="s">
        <v>11</v>
      </c>
      <c r="M3" s="65">
        <f>Sheet1!M3</f>
        <v>0</v>
      </c>
      <c r="N3" s="66"/>
    </row>
    <row r="4" spans="1:18" ht="17.25" customHeight="1" x14ac:dyDescent="0.2">
      <c r="A4" s="5"/>
      <c r="B4" s="5"/>
      <c r="E4" s="5"/>
    </row>
    <row r="5" spans="1:18" x14ac:dyDescent="0.2">
      <c r="A5" s="3" t="s">
        <v>14</v>
      </c>
      <c r="B5" s="23">
        <f>P6</f>
        <v>44310</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Sheet4!P21+1</f>
        <v>44297</v>
      </c>
      <c r="D6" s="24">
        <f>C6+1</f>
        <v>44298</v>
      </c>
      <c r="E6" s="26">
        <f>D6+1</f>
        <v>44299</v>
      </c>
      <c r="F6" s="26">
        <f>E6+1</f>
        <v>44300</v>
      </c>
      <c r="G6" s="26">
        <f t="shared" ref="G6:P6" si="0">F6+1</f>
        <v>44301</v>
      </c>
      <c r="H6" s="26">
        <f t="shared" si="0"/>
        <v>44302</v>
      </c>
      <c r="I6" s="26">
        <f t="shared" si="0"/>
        <v>44303</v>
      </c>
      <c r="J6" s="24">
        <f t="shared" si="0"/>
        <v>44304</v>
      </c>
      <c r="K6" s="24">
        <f t="shared" si="0"/>
        <v>44305</v>
      </c>
      <c r="L6" s="26">
        <f t="shared" si="0"/>
        <v>44306</v>
      </c>
      <c r="M6" s="26">
        <f t="shared" si="0"/>
        <v>44307</v>
      </c>
      <c r="N6" s="26">
        <f t="shared" si="0"/>
        <v>44308</v>
      </c>
      <c r="O6" s="26">
        <f t="shared" si="0"/>
        <v>44309</v>
      </c>
      <c r="P6" s="26">
        <f t="shared" si="0"/>
        <v>44310</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44324</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44311</v>
      </c>
      <c r="D21" s="24">
        <f t="shared" ref="D21:P21" si="3">C21+1</f>
        <v>44312</v>
      </c>
      <c r="E21" s="32">
        <f t="shared" si="3"/>
        <v>44313</v>
      </c>
      <c r="F21" s="32">
        <f t="shared" si="3"/>
        <v>44314</v>
      </c>
      <c r="G21" s="32">
        <f t="shared" si="3"/>
        <v>44315</v>
      </c>
      <c r="H21" s="32">
        <f t="shared" si="3"/>
        <v>44316</v>
      </c>
      <c r="I21" s="32">
        <f t="shared" si="3"/>
        <v>44317</v>
      </c>
      <c r="J21" s="24">
        <f t="shared" si="3"/>
        <v>44318</v>
      </c>
      <c r="K21" s="24">
        <f t="shared" si="3"/>
        <v>44319</v>
      </c>
      <c r="L21" s="32">
        <f t="shared" si="3"/>
        <v>44320</v>
      </c>
      <c r="M21" s="32">
        <f t="shared" si="3"/>
        <v>44321</v>
      </c>
      <c r="N21" s="32">
        <f t="shared" si="3"/>
        <v>44322</v>
      </c>
      <c r="O21" s="32">
        <f t="shared" si="3"/>
        <v>44323</v>
      </c>
      <c r="P21" s="32">
        <f t="shared" si="3"/>
        <v>44324</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3.75"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E2:K2"/>
    <mergeCell ref="A44:N44"/>
  </mergeCells>
  <hyperlinks>
    <hyperlink ref="A45" r:id="rId1" display="https://staff.acu.edu.au/people_and_capability/working-here/acu-staff-enterprise-agreement-2022-2025/working-arrangements-professional-staff" xr:uid="{DC4ABF18-28AC-45CD-BF81-79040302647D}"/>
  </hyperlinks>
  <pageMargins left="0.7" right="0.7" top="0.75" bottom="0.75" header="0.3" footer="0.3"/>
  <pageSetup paperSize="9" scale="89" orientation="landscape"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8"/>
  <sheetViews>
    <sheetView workbookViewId="0">
      <selection activeCell="S1" sqref="S1"/>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44338</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Sheet5!P21+1</f>
        <v>44325</v>
      </c>
      <c r="D6" s="24">
        <f>C6+1</f>
        <v>44326</v>
      </c>
      <c r="E6" s="26">
        <f>D6+1</f>
        <v>44327</v>
      </c>
      <c r="F6" s="26">
        <f>E6+1</f>
        <v>44328</v>
      </c>
      <c r="G6" s="26">
        <f t="shared" ref="G6:P6" si="0">F6+1</f>
        <v>44329</v>
      </c>
      <c r="H6" s="26">
        <f t="shared" si="0"/>
        <v>44330</v>
      </c>
      <c r="I6" s="26">
        <f t="shared" si="0"/>
        <v>44331</v>
      </c>
      <c r="J6" s="24">
        <f t="shared" si="0"/>
        <v>44332</v>
      </c>
      <c r="K6" s="24">
        <f t="shared" si="0"/>
        <v>44333</v>
      </c>
      <c r="L6" s="26">
        <f t="shared" si="0"/>
        <v>44334</v>
      </c>
      <c r="M6" s="26">
        <f t="shared" si="0"/>
        <v>44335</v>
      </c>
      <c r="N6" s="26">
        <f t="shared" si="0"/>
        <v>44336</v>
      </c>
      <c r="O6" s="26">
        <f t="shared" si="0"/>
        <v>44337</v>
      </c>
      <c r="P6" s="26">
        <f t="shared" si="0"/>
        <v>44338</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44352</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44339</v>
      </c>
      <c r="D21" s="24">
        <f t="shared" ref="D21:P21" si="3">C21+1</f>
        <v>44340</v>
      </c>
      <c r="E21" s="32">
        <f t="shared" si="3"/>
        <v>44341</v>
      </c>
      <c r="F21" s="32">
        <f t="shared" si="3"/>
        <v>44342</v>
      </c>
      <c r="G21" s="32">
        <f t="shared" si="3"/>
        <v>44343</v>
      </c>
      <c r="H21" s="32">
        <f t="shared" si="3"/>
        <v>44344</v>
      </c>
      <c r="I21" s="32">
        <f t="shared" si="3"/>
        <v>44345</v>
      </c>
      <c r="J21" s="24">
        <f t="shared" si="3"/>
        <v>44346</v>
      </c>
      <c r="K21" s="24">
        <f t="shared" si="3"/>
        <v>44347</v>
      </c>
      <c r="L21" s="32">
        <f t="shared" si="3"/>
        <v>44348</v>
      </c>
      <c r="M21" s="32">
        <f t="shared" si="3"/>
        <v>44349</v>
      </c>
      <c r="N21" s="32">
        <f t="shared" si="3"/>
        <v>44350</v>
      </c>
      <c r="O21" s="32">
        <f t="shared" si="3"/>
        <v>44351</v>
      </c>
      <c r="P21" s="32">
        <f t="shared" si="3"/>
        <v>44352</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3"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E2:K2"/>
    <mergeCell ref="A44:N44"/>
  </mergeCells>
  <hyperlinks>
    <hyperlink ref="A45" r:id="rId1" display="https://staff.acu.edu.au/people_and_capability/working-here/acu-staff-enterprise-agreement-2022-2025/working-arrangements-professional-staff" xr:uid="{B2EA0BE0-6DC0-4154-A206-371CD7B6BF26}"/>
  </hyperlinks>
  <pageMargins left="0.7" right="0.7" top="0.75" bottom="0.75" header="0.3" footer="0.3"/>
  <pageSetup paperSize="9" scale="9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8"/>
  <sheetViews>
    <sheetView workbookViewId="0">
      <selection activeCell="R22" sqref="R22"/>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44366</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Sheet6!P21+1</f>
        <v>44353</v>
      </c>
      <c r="D6" s="24">
        <f>C6+1</f>
        <v>44354</v>
      </c>
      <c r="E6" s="26">
        <f>D6+1</f>
        <v>44355</v>
      </c>
      <c r="F6" s="26">
        <f>E6+1</f>
        <v>44356</v>
      </c>
      <c r="G6" s="26">
        <f t="shared" ref="G6:P6" si="0">F6+1</f>
        <v>44357</v>
      </c>
      <c r="H6" s="26">
        <f t="shared" si="0"/>
        <v>44358</v>
      </c>
      <c r="I6" s="26">
        <f t="shared" si="0"/>
        <v>44359</v>
      </c>
      <c r="J6" s="24">
        <f t="shared" si="0"/>
        <v>44360</v>
      </c>
      <c r="K6" s="24">
        <f t="shared" si="0"/>
        <v>44361</v>
      </c>
      <c r="L6" s="26">
        <f t="shared" si="0"/>
        <v>44362</v>
      </c>
      <c r="M6" s="26">
        <f t="shared" si="0"/>
        <v>44363</v>
      </c>
      <c r="N6" s="26">
        <f t="shared" si="0"/>
        <v>44364</v>
      </c>
      <c r="O6" s="26">
        <f t="shared" si="0"/>
        <v>44365</v>
      </c>
      <c r="P6" s="26">
        <f t="shared" si="0"/>
        <v>44366</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44380</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44367</v>
      </c>
      <c r="D21" s="24">
        <f t="shared" ref="D21:P21" si="3">C21+1</f>
        <v>44368</v>
      </c>
      <c r="E21" s="32">
        <f t="shared" si="3"/>
        <v>44369</v>
      </c>
      <c r="F21" s="32">
        <f t="shared" si="3"/>
        <v>44370</v>
      </c>
      <c r="G21" s="32">
        <f t="shared" si="3"/>
        <v>44371</v>
      </c>
      <c r="H21" s="32">
        <f t="shared" si="3"/>
        <v>44372</v>
      </c>
      <c r="I21" s="32">
        <f t="shared" si="3"/>
        <v>44373</v>
      </c>
      <c r="J21" s="24">
        <f t="shared" si="3"/>
        <v>44374</v>
      </c>
      <c r="K21" s="24">
        <f t="shared" si="3"/>
        <v>44375</v>
      </c>
      <c r="L21" s="32">
        <f t="shared" si="3"/>
        <v>44376</v>
      </c>
      <c r="M21" s="32">
        <f t="shared" si="3"/>
        <v>44377</v>
      </c>
      <c r="N21" s="32">
        <f t="shared" si="3"/>
        <v>44378</v>
      </c>
      <c r="O21" s="32">
        <f t="shared" si="3"/>
        <v>44379</v>
      </c>
      <c r="P21" s="32">
        <f t="shared" si="3"/>
        <v>44380</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6.75"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A44:N44"/>
    <mergeCell ref="E2:K2"/>
  </mergeCells>
  <hyperlinks>
    <hyperlink ref="A45" r:id="rId1" display="https://staff.acu.edu.au/people_and_capability/working-here/acu-staff-enterprise-agreement-2022-2025/working-arrangements-professional-staff" xr:uid="{A91B80D5-682B-4A35-B3BE-CA7B733F24C5}"/>
  </hyperlinks>
  <pageMargins left="0.7" right="0.7" top="0.75" bottom="0.75" header="0.3" footer="0.3"/>
  <pageSetup paperSize="9" scale="89" orientation="landscape"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8"/>
  <sheetViews>
    <sheetView workbookViewId="0">
      <selection activeCell="S1" sqref="S1"/>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44394</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Sheet7!P21+1</f>
        <v>44381</v>
      </c>
      <c r="D6" s="24">
        <f>C6+1</f>
        <v>44382</v>
      </c>
      <c r="E6" s="26">
        <f>D6+1</f>
        <v>44383</v>
      </c>
      <c r="F6" s="26">
        <f>E6+1</f>
        <v>44384</v>
      </c>
      <c r="G6" s="26">
        <f t="shared" ref="G6:P6" si="0">F6+1</f>
        <v>44385</v>
      </c>
      <c r="H6" s="26">
        <f t="shared" si="0"/>
        <v>44386</v>
      </c>
      <c r="I6" s="26">
        <f t="shared" si="0"/>
        <v>44387</v>
      </c>
      <c r="J6" s="24">
        <f t="shared" si="0"/>
        <v>44388</v>
      </c>
      <c r="K6" s="24">
        <f t="shared" si="0"/>
        <v>44389</v>
      </c>
      <c r="L6" s="26">
        <f t="shared" si="0"/>
        <v>44390</v>
      </c>
      <c r="M6" s="26">
        <f t="shared" si="0"/>
        <v>44391</v>
      </c>
      <c r="N6" s="26">
        <f t="shared" si="0"/>
        <v>44392</v>
      </c>
      <c r="O6" s="26">
        <f t="shared" si="0"/>
        <v>44393</v>
      </c>
      <c r="P6" s="26">
        <f t="shared" si="0"/>
        <v>44394</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44408</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44395</v>
      </c>
      <c r="D21" s="24">
        <f t="shared" ref="D21:P21" si="3">C21+1</f>
        <v>44396</v>
      </c>
      <c r="E21" s="32">
        <f t="shared" si="3"/>
        <v>44397</v>
      </c>
      <c r="F21" s="32">
        <f t="shared" si="3"/>
        <v>44398</v>
      </c>
      <c r="G21" s="32">
        <f t="shared" si="3"/>
        <v>44399</v>
      </c>
      <c r="H21" s="32">
        <f t="shared" si="3"/>
        <v>44400</v>
      </c>
      <c r="I21" s="32">
        <f t="shared" si="3"/>
        <v>44401</v>
      </c>
      <c r="J21" s="24">
        <f t="shared" si="3"/>
        <v>44402</v>
      </c>
      <c r="K21" s="24">
        <f t="shared" si="3"/>
        <v>44403</v>
      </c>
      <c r="L21" s="32">
        <f t="shared" si="3"/>
        <v>44404</v>
      </c>
      <c r="M21" s="32">
        <f t="shared" si="3"/>
        <v>44405</v>
      </c>
      <c r="N21" s="32">
        <f t="shared" si="3"/>
        <v>44406</v>
      </c>
      <c r="O21" s="32">
        <f t="shared" si="3"/>
        <v>44407</v>
      </c>
      <c r="P21" s="32">
        <f t="shared" si="3"/>
        <v>44408</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4.5"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A44:N44"/>
    <mergeCell ref="E2:K2"/>
  </mergeCells>
  <hyperlinks>
    <hyperlink ref="A45" r:id="rId1" display="https://staff.acu.edu.au/people_and_capability/working-here/acu-staff-enterprise-agreement-2022-2025/working-arrangements-professional-staff" xr:uid="{FD49090C-D7F5-4F1D-9F43-74DB2AE3032C}"/>
  </hyperlinks>
  <pageMargins left="0.7" right="0.7" top="0.75" bottom="0.75" header="0.3" footer="0.3"/>
  <pageSetup paperSize="9" scale="89" orientation="landscape"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58"/>
  <sheetViews>
    <sheetView workbookViewId="0">
      <selection activeCell="A44" sqref="A44:N45"/>
    </sheetView>
  </sheetViews>
  <sheetFormatPr defaultRowHeight="12.75" x14ac:dyDescent="0.2"/>
  <cols>
    <col min="1" max="1" width="14.42578125" style="4" customWidth="1"/>
    <col min="2" max="2" width="8.7109375" style="4" customWidth="1"/>
    <col min="3" max="6" width="8.7109375" customWidth="1"/>
    <col min="7" max="7" width="9.5703125" customWidth="1"/>
    <col min="8" max="13" width="8.7109375" customWidth="1"/>
    <col min="14" max="14" width="9.5703125" customWidth="1"/>
    <col min="15" max="16" width="8.7109375" customWidth="1"/>
  </cols>
  <sheetData>
    <row r="1" spans="1:18" x14ac:dyDescent="0.2">
      <c r="E1" s="5" t="s">
        <v>38</v>
      </c>
    </row>
    <row r="2" spans="1:18" x14ac:dyDescent="0.2">
      <c r="A2"/>
      <c r="B2"/>
      <c r="E2" s="63" t="s">
        <v>39</v>
      </c>
      <c r="F2" s="63"/>
      <c r="G2" s="63"/>
      <c r="H2" s="63"/>
      <c r="I2" s="63"/>
      <c r="J2" s="63"/>
      <c r="K2" s="63"/>
    </row>
    <row r="3" spans="1:18" x14ac:dyDescent="0.2">
      <c r="A3"/>
      <c r="B3"/>
      <c r="E3" s="11" t="s">
        <v>13</v>
      </c>
      <c r="F3" s="52">
        <f>Sheet1!F3</f>
        <v>0</v>
      </c>
      <c r="G3" s="53"/>
      <c r="L3" s="11" t="s">
        <v>11</v>
      </c>
      <c r="M3" s="52">
        <f>Sheet1!M3</f>
        <v>0</v>
      </c>
      <c r="N3" s="53"/>
    </row>
    <row r="4" spans="1:18" ht="17.25" customHeight="1" x14ac:dyDescent="0.2">
      <c r="A4" s="5"/>
      <c r="B4" s="5"/>
      <c r="E4" s="5"/>
    </row>
    <row r="5" spans="1:18" x14ac:dyDescent="0.2">
      <c r="A5" s="3" t="s">
        <v>14</v>
      </c>
      <c r="B5" s="23">
        <f>P6</f>
        <v>44422</v>
      </c>
      <c r="C5" s="14" t="s">
        <v>28</v>
      </c>
      <c r="D5" s="14" t="s">
        <v>29</v>
      </c>
      <c r="E5" s="13" t="s">
        <v>3</v>
      </c>
      <c r="F5" s="13" t="s">
        <v>4</v>
      </c>
      <c r="G5" s="13" t="s">
        <v>5</v>
      </c>
      <c r="H5" s="13" t="s">
        <v>6</v>
      </c>
      <c r="I5" s="13" t="s">
        <v>7</v>
      </c>
      <c r="J5" s="14" t="s">
        <v>28</v>
      </c>
      <c r="K5" s="14" t="s">
        <v>29</v>
      </c>
      <c r="L5" s="13" t="s">
        <v>3</v>
      </c>
      <c r="M5" s="13" t="s">
        <v>4</v>
      </c>
      <c r="N5" s="13" t="s">
        <v>5</v>
      </c>
      <c r="O5" s="13" t="s">
        <v>6</v>
      </c>
      <c r="P5" s="13" t="s">
        <v>7</v>
      </c>
    </row>
    <row r="6" spans="1:18" x14ac:dyDescent="0.2">
      <c r="A6" s="18" t="s">
        <v>8</v>
      </c>
      <c r="B6" s="6"/>
      <c r="C6" s="24">
        <f>Sheet8!P21+1</f>
        <v>44409</v>
      </c>
      <c r="D6" s="24">
        <f>C6+1</f>
        <v>44410</v>
      </c>
      <c r="E6" s="26">
        <f>D6+1</f>
        <v>44411</v>
      </c>
      <c r="F6" s="26">
        <f>E6+1</f>
        <v>44412</v>
      </c>
      <c r="G6" s="26">
        <f t="shared" ref="G6:P6" si="0">F6+1</f>
        <v>44413</v>
      </c>
      <c r="H6" s="26">
        <f t="shared" si="0"/>
        <v>44414</v>
      </c>
      <c r="I6" s="26">
        <f t="shared" si="0"/>
        <v>44415</v>
      </c>
      <c r="J6" s="24">
        <f t="shared" si="0"/>
        <v>44416</v>
      </c>
      <c r="K6" s="24">
        <f t="shared" si="0"/>
        <v>44417</v>
      </c>
      <c r="L6" s="26">
        <f t="shared" si="0"/>
        <v>44418</v>
      </c>
      <c r="M6" s="26">
        <f t="shared" si="0"/>
        <v>44419</v>
      </c>
      <c r="N6" s="26">
        <f t="shared" si="0"/>
        <v>44420</v>
      </c>
      <c r="O6" s="26">
        <f t="shared" si="0"/>
        <v>44421</v>
      </c>
      <c r="P6" s="26">
        <f t="shared" si="0"/>
        <v>44422</v>
      </c>
    </row>
    <row r="7" spans="1:18" x14ac:dyDescent="0.2">
      <c r="A7" s="18" t="s">
        <v>24</v>
      </c>
      <c r="B7" s="6"/>
      <c r="C7" s="28"/>
      <c r="D7" s="28"/>
      <c r="E7" s="27"/>
      <c r="F7" s="27"/>
      <c r="G7" s="27"/>
      <c r="H7" s="27"/>
      <c r="I7" s="27"/>
      <c r="J7" s="28"/>
      <c r="K7" s="28"/>
      <c r="L7" s="27"/>
      <c r="M7" s="27"/>
      <c r="N7" s="27"/>
      <c r="O7" s="27"/>
      <c r="P7" s="27"/>
    </row>
    <row r="8" spans="1:18" x14ac:dyDescent="0.2">
      <c r="A8" s="18" t="s">
        <v>25</v>
      </c>
      <c r="B8" s="6"/>
      <c r="C8" s="28"/>
      <c r="D8" s="28"/>
      <c r="E8" s="27"/>
      <c r="F8" s="27"/>
      <c r="G8" s="27"/>
      <c r="H8" s="27"/>
      <c r="I8" s="27"/>
      <c r="J8" s="28"/>
      <c r="K8" s="28"/>
      <c r="L8" s="27"/>
      <c r="M8" s="27"/>
      <c r="N8" s="27"/>
      <c r="O8" s="27"/>
      <c r="P8" s="27"/>
    </row>
    <row r="9" spans="1:18" x14ac:dyDescent="0.2">
      <c r="A9" s="18" t="s">
        <v>2</v>
      </c>
      <c r="B9" s="6"/>
      <c r="C9" s="28"/>
      <c r="D9" s="28"/>
      <c r="E9" s="27"/>
      <c r="F9" s="27"/>
      <c r="G9" s="27"/>
      <c r="H9" s="27"/>
      <c r="I9" s="27"/>
      <c r="J9" s="28"/>
      <c r="K9" s="28"/>
      <c r="L9" s="27"/>
      <c r="M9" s="27"/>
      <c r="N9" s="27"/>
      <c r="O9" s="27"/>
      <c r="P9" s="27"/>
    </row>
    <row r="10" spans="1:18" ht="13.5" customHeight="1" x14ac:dyDescent="0.2">
      <c r="A10" s="18" t="s">
        <v>30</v>
      </c>
      <c r="B10" s="6"/>
      <c r="C10" s="28"/>
      <c r="D10" s="28"/>
      <c r="E10" s="27"/>
      <c r="F10" s="27"/>
      <c r="G10" s="27"/>
      <c r="H10" s="27"/>
      <c r="I10" s="27"/>
      <c r="J10" s="28"/>
      <c r="K10" s="28"/>
      <c r="L10" s="27"/>
      <c r="M10" s="27"/>
      <c r="N10" s="27"/>
      <c r="O10" s="27"/>
      <c r="P10" s="27"/>
    </row>
    <row r="11" spans="1:18" ht="13.5" thickBot="1" x14ac:dyDescent="0.25">
      <c r="A11" s="18" t="s">
        <v>10</v>
      </c>
      <c r="B11" s="6"/>
      <c r="C11" s="25"/>
      <c r="D11" s="25"/>
      <c r="E11" s="2"/>
      <c r="F11" s="2"/>
      <c r="G11" s="2"/>
      <c r="H11" s="2"/>
      <c r="I11" s="2"/>
      <c r="J11" s="25"/>
      <c r="K11" s="25"/>
      <c r="L11" s="2"/>
      <c r="M11" s="2"/>
      <c r="N11" s="2"/>
      <c r="O11" s="2"/>
      <c r="P11" s="2"/>
    </row>
    <row r="12" spans="1:18" ht="13.5" thickBot="1" x14ac:dyDescent="0.25">
      <c r="A12" s="19" t="s">
        <v>22</v>
      </c>
      <c r="B12" s="7"/>
      <c r="C12" s="30">
        <f t="shared" ref="C12:P12" si="1">(C8-C7-C9)+C10</f>
        <v>0</v>
      </c>
      <c r="D12" s="30">
        <f t="shared" si="1"/>
        <v>0</v>
      </c>
      <c r="E12" s="29">
        <f t="shared" si="1"/>
        <v>0</v>
      </c>
      <c r="F12" s="29">
        <f t="shared" si="1"/>
        <v>0</v>
      </c>
      <c r="G12" s="29">
        <f t="shared" si="1"/>
        <v>0</v>
      </c>
      <c r="H12" s="29">
        <f t="shared" si="1"/>
        <v>0</v>
      </c>
      <c r="I12" s="29">
        <f t="shared" si="1"/>
        <v>0</v>
      </c>
      <c r="J12" s="30">
        <f t="shared" si="1"/>
        <v>0</v>
      </c>
      <c r="K12" s="30">
        <f t="shared" si="1"/>
        <v>0</v>
      </c>
      <c r="L12" s="29">
        <f t="shared" si="1"/>
        <v>0</v>
      </c>
      <c r="M12" s="29">
        <f t="shared" si="1"/>
        <v>0</v>
      </c>
      <c r="N12" s="29">
        <f t="shared" si="1"/>
        <v>0</v>
      </c>
      <c r="O12" s="29">
        <f t="shared" si="1"/>
        <v>0</v>
      </c>
      <c r="P12" s="35">
        <f t="shared" si="1"/>
        <v>0</v>
      </c>
    </row>
    <row r="13" spans="1:18" x14ac:dyDescent="0.2">
      <c r="A13" s="55" t="s">
        <v>27</v>
      </c>
      <c r="B13" s="56"/>
      <c r="C13" s="57">
        <f>C12</f>
        <v>0</v>
      </c>
      <c r="D13" s="57">
        <f t="shared" ref="D13:P13" si="2">C13+D12</f>
        <v>0</v>
      </c>
      <c r="E13" s="58">
        <f t="shared" si="2"/>
        <v>0</v>
      </c>
      <c r="F13" s="58">
        <f t="shared" si="2"/>
        <v>0</v>
      </c>
      <c r="G13" s="58">
        <f t="shared" si="2"/>
        <v>0</v>
      </c>
      <c r="H13" s="58">
        <f t="shared" si="2"/>
        <v>0</v>
      </c>
      <c r="I13" s="58">
        <f t="shared" si="2"/>
        <v>0</v>
      </c>
      <c r="J13" s="57">
        <f t="shared" si="2"/>
        <v>0</v>
      </c>
      <c r="K13" s="57">
        <f t="shared" si="2"/>
        <v>0</v>
      </c>
      <c r="L13" s="58">
        <f t="shared" si="2"/>
        <v>0</v>
      </c>
      <c r="M13" s="58">
        <f t="shared" si="2"/>
        <v>0</v>
      </c>
      <c r="N13" s="58">
        <f t="shared" si="2"/>
        <v>0</v>
      </c>
      <c r="O13" s="58">
        <f t="shared" si="2"/>
        <v>0</v>
      </c>
      <c r="P13" s="58">
        <f t="shared" si="2"/>
        <v>0</v>
      </c>
    </row>
    <row r="14" spans="1:18" ht="12.75" customHeight="1" x14ac:dyDescent="0.2">
      <c r="A14" s="55" t="s">
        <v>9</v>
      </c>
      <c r="B14" s="56"/>
      <c r="C14" s="31">
        <v>0</v>
      </c>
      <c r="D14" s="31">
        <v>0</v>
      </c>
      <c r="E14" s="27">
        <v>0.29166666666666669</v>
      </c>
      <c r="F14" s="27">
        <v>0.58333333333333337</v>
      </c>
      <c r="G14" s="27">
        <v>0.875</v>
      </c>
      <c r="H14" s="27">
        <v>1.1666666666666667</v>
      </c>
      <c r="I14" s="27">
        <v>1.4583333333333333</v>
      </c>
      <c r="J14" s="31">
        <v>1.4583333333333333</v>
      </c>
      <c r="K14" s="31">
        <v>1.4583333333333333</v>
      </c>
      <c r="L14" s="27">
        <v>1.75</v>
      </c>
      <c r="M14" s="27">
        <v>2.0416666666666665</v>
      </c>
      <c r="N14" s="27">
        <v>2.3333333333333335</v>
      </c>
      <c r="O14" s="27">
        <v>2.625</v>
      </c>
      <c r="P14" s="27">
        <v>2.9166666666666665</v>
      </c>
    </row>
    <row r="15" spans="1:18" ht="13.5" thickBot="1" x14ac:dyDescent="0.25">
      <c r="L15" s="48"/>
      <c r="R15" s="44"/>
    </row>
    <row r="16" spans="1:18" x14ac:dyDescent="0.2">
      <c r="A16" s="8" t="s">
        <v>18</v>
      </c>
      <c r="L16" s="38" t="s">
        <v>17</v>
      </c>
      <c r="M16" s="39"/>
      <c r="N16" s="39"/>
      <c r="O16" s="39"/>
      <c r="P16" s="49" t="s">
        <v>36</v>
      </c>
      <c r="R16" s="47"/>
    </row>
    <row r="17" spans="1:18" x14ac:dyDescent="0.2">
      <c r="A17"/>
      <c r="L17" s="15" t="s">
        <v>16</v>
      </c>
      <c r="P17" s="50">
        <f>P13-P14</f>
        <v>-2.9166666666666665</v>
      </c>
      <c r="Q17" s="45"/>
      <c r="R17" s="46"/>
    </row>
    <row r="18" spans="1:18" ht="13.5" thickBot="1" x14ac:dyDescent="0.25">
      <c r="A18" s="9"/>
      <c r="B18" s="9"/>
      <c r="L18" s="16" t="s">
        <v>15</v>
      </c>
      <c r="M18" s="17"/>
      <c r="N18" s="17"/>
      <c r="O18" s="17"/>
      <c r="P18" s="51">
        <f>IF(LEFT(P16,1)="-",(RIGHT(P16,LEN(P16)-1)*-1)+P17,(P16*1)+P17)</f>
        <v>-2.9166666666666665</v>
      </c>
      <c r="R18" s="45"/>
    </row>
    <row r="19" spans="1:18" ht="8.25" customHeight="1" x14ac:dyDescent="0.2"/>
    <row r="20" spans="1:18" x14ac:dyDescent="0.2">
      <c r="A20" s="3" t="s">
        <v>14</v>
      </c>
      <c r="B20" s="22">
        <f>P21</f>
        <v>44436</v>
      </c>
      <c r="C20" s="14" t="s">
        <v>28</v>
      </c>
      <c r="D20" s="14" t="s">
        <v>29</v>
      </c>
      <c r="E20" s="13" t="s">
        <v>3</v>
      </c>
      <c r="F20" s="13" t="s">
        <v>4</v>
      </c>
      <c r="G20" s="13" t="s">
        <v>5</v>
      </c>
      <c r="H20" s="13" t="s">
        <v>6</v>
      </c>
      <c r="I20" s="13" t="s">
        <v>7</v>
      </c>
      <c r="J20" s="14" t="s">
        <v>28</v>
      </c>
      <c r="K20" s="14" t="s">
        <v>29</v>
      </c>
      <c r="L20" s="13" t="s">
        <v>3</v>
      </c>
      <c r="M20" s="13" t="s">
        <v>4</v>
      </c>
      <c r="N20" s="13" t="s">
        <v>5</v>
      </c>
      <c r="O20" s="13" t="s">
        <v>6</v>
      </c>
      <c r="P20" s="13" t="s">
        <v>7</v>
      </c>
    </row>
    <row r="21" spans="1:18" x14ac:dyDescent="0.2">
      <c r="A21" s="18" t="s">
        <v>8</v>
      </c>
      <c r="B21" s="6"/>
      <c r="C21" s="24">
        <f>P6+1</f>
        <v>44423</v>
      </c>
      <c r="D21" s="24">
        <f t="shared" ref="D21:P21" si="3">C21+1</f>
        <v>44424</v>
      </c>
      <c r="E21" s="32">
        <f t="shared" si="3"/>
        <v>44425</v>
      </c>
      <c r="F21" s="32">
        <f t="shared" si="3"/>
        <v>44426</v>
      </c>
      <c r="G21" s="32">
        <f t="shared" si="3"/>
        <v>44427</v>
      </c>
      <c r="H21" s="32">
        <f t="shared" si="3"/>
        <v>44428</v>
      </c>
      <c r="I21" s="32">
        <f t="shared" si="3"/>
        <v>44429</v>
      </c>
      <c r="J21" s="24">
        <f t="shared" si="3"/>
        <v>44430</v>
      </c>
      <c r="K21" s="24">
        <f t="shared" si="3"/>
        <v>44431</v>
      </c>
      <c r="L21" s="32">
        <f t="shared" si="3"/>
        <v>44432</v>
      </c>
      <c r="M21" s="32">
        <f t="shared" si="3"/>
        <v>44433</v>
      </c>
      <c r="N21" s="32">
        <f t="shared" si="3"/>
        <v>44434</v>
      </c>
      <c r="O21" s="32">
        <f t="shared" si="3"/>
        <v>44435</v>
      </c>
      <c r="P21" s="32">
        <f t="shared" si="3"/>
        <v>44436</v>
      </c>
    </row>
    <row r="22" spans="1:18" x14ac:dyDescent="0.2">
      <c r="A22" s="18" t="s">
        <v>0</v>
      </c>
      <c r="B22" s="6"/>
      <c r="C22" s="28"/>
      <c r="D22" s="28"/>
      <c r="E22" s="27"/>
      <c r="F22" s="27"/>
      <c r="G22" s="27"/>
      <c r="H22" s="27"/>
      <c r="I22" s="27"/>
      <c r="J22" s="28"/>
      <c r="K22" s="28"/>
      <c r="L22" s="27"/>
      <c r="M22" s="27"/>
      <c r="N22" s="27"/>
      <c r="O22" s="27"/>
      <c r="P22" s="27"/>
    </row>
    <row r="23" spans="1:18" x14ac:dyDescent="0.2">
      <c r="A23" s="18" t="s">
        <v>1</v>
      </c>
      <c r="B23" s="6"/>
      <c r="C23" s="28"/>
      <c r="D23" s="28"/>
      <c r="E23" s="27"/>
      <c r="F23" s="27"/>
      <c r="G23" s="27"/>
      <c r="H23" s="27"/>
      <c r="I23" s="27"/>
      <c r="J23" s="28"/>
      <c r="K23" s="28"/>
      <c r="L23" s="27"/>
      <c r="M23" s="27"/>
      <c r="N23" s="27"/>
      <c r="O23" s="27"/>
      <c r="P23" s="27"/>
    </row>
    <row r="24" spans="1:18" x14ac:dyDescent="0.2">
      <c r="A24" s="18" t="s">
        <v>2</v>
      </c>
      <c r="B24" s="6"/>
      <c r="C24" s="28"/>
      <c r="D24" s="28"/>
      <c r="E24" s="27"/>
      <c r="F24" s="27"/>
      <c r="G24" s="27"/>
      <c r="H24" s="27"/>
      <c r="I24" s="27"/>
      <c r="J24" s="28"/>
      <c r="K24" s="28"/>
      <c r="L24" s="27"/>
      <c r="M24" s="27"/>
      <c r="N24" s="27"/>
      <c r="O24" s="27"/>
      <c r="P24" s="27"/>
    </row>
    <row r="25" spans="1:18" x14ac:dyDescent="0.2">
      <c r="A25" s="18" t="s">
        <v>30</v>
      </c>
      <c r="B25" s="6"/>
      <c r="C25" s="28"/>
      <c r="D25" s="28"/>
      <c r="E25" s="27"/>
      <c r="F25" s="27"/>
      <c r="G25" s="27"/>
      <c r="H25" s="27"/>
      <c r="I25" s="27"/>
      <c r="J25" s="28"/>
      <c r="K25" s="28"/>
      <c r="L25" s="27"/>
      <c r="M25" s="27"/>
      <c r="N25" s="27"/>
      <c r="O25" s="27"/>
      <c r="P25" s="27"/>
    </row>
    <row r="26" spans="1:18" ht="13.5" thickBot="1" x14ac:dyDescent="0.25">
      <c r="A26" s="18" t="s">
        <v>10</v>
      </c>
      <c r="B26" s="6"/>
      <c r="C26" s="25"/>
      <c r="D26" s="25"/>
      <c r="E26" s="2"/>
      <c r="F26" s="2"/>
      <c r="G26" s="2"/>
      <c r="H26" s="2"/>
      <c r="I26" s="2"/>
      <c r="J26" s="25"/>
      <c r="K26" s="25"/>
      <c r="L26" s="2"/>
      <c r="M26" s="2"/>
      <c r="N26" s="2"/>
      <c r="O26" s="2"/>
      <c r="P26" s="2"/>
    </row>
    <row r="27" spans="1:18" ht="13.5" thickBot="1" x14ac:dyDescent="0.25">
      <c r="A27" s="19" t="s">
        <v>22</v>
      </c>
      <c r="B27" s="7"/>
      <c r="C27" s="30">
        <f t="shared" ref="C27:P27" si="4">(C23-C22-C24)+C25</f>
        <v>0</v>
      </c>
      <c r="D27" s="30">
        <f t="shared" si="4"/>
        <v>0</v>
      </c>
      <c r="E27" s="29">
        <f t="shared" si="4"/>
        <v>0</v>
      </c>
      <c r="F27" s="29">
        <f t="shared" si="4"/>
        <v>0</v>
      </c>
      <c r="G27" s="29">
        <f t="shared" si="4"/>
        <v>0</v>
      </c>
      <c r="H27" s="29">
        <f t="shared" si="4"/>
        <v>0</v>
      </c>
      <c r="I27" s="29">
        <f t="shared" si="4"/>
        <v>0</v>
      </c>
      <c r="J27" s="30">
        <f t="shared" si="4"/>
        <v>0</v>
      </c>
      <c r="K27" s="30">
        <f t="shared" si="4"/>
        <v>0</v>
      </c>
      <c r="L27" s="29">
        <f t="shared" si="4"/>
        <v>0</v>
      </c>
      <c r="M27" s="29">
        <f t="shared" si="4"/>
        <v>0</v>
      </c>
      <c r="N27" s="29">
        <f t="shared" si="4"/>
        <v>0</v>
      </c>
      <c r="O27" s="29">
        <f t="shared" si="4"/>
        <v>0</v>
      </c>
      <c r="P27" s="35">
        <f t="shared" si="4"/>
        <v>0</v>
      </c>
    </row>
    <row r="28" spans="1:18" x14ac:dyDescent="0.2">
      <c r="A28" s="55" t="s">
        <v>27</v>
      </c>
      <c r="B28" s="56"/>
      <c r="C28" s="57">
        <f>C27</f>
        <v>0</v>
      </c>
      <c r="D28" s="57">
        <f t="shared" ref="D28:P28" si="5">C28+D27</f>
        <v>0</v>
      </c>
      <c r="E28" s="58">
        <f t="shared" si="5"/>
        <v>0</v>
      </c>
      <c r="F28" s="58">
        <f t="shared" si="5"/>
        <v>0</v>
      </c>
      <c r="G28" s="58">
        <f t="shared" si="5"/>
        <v>0</v>
      </c>
      <c r="H28" s="58">
        <f t="shared" si="5"/>
        <v>0</v>
      </c>
      <c r="I28" s="58">
        <f t="shared" si="5"/>
        <v>0</v>
      </c>
      <c r="J28" s="57">
        <f t="shared" si="5"/>
        <v>0</v>
      </c>
      <c r="K28" s="57">
        <f t="shared" si="5"/>
        <v>0</v>
      </c>
      <c r="L28" s="58">
        <f t="shared" si="5"/>
        <v>0</v>
      </c>
      <c r="M28" s="58">
        <f t="shared" si="5"/>
        <v>0</v>
      </c>
      <c r="N28" s="58">
        <f t="shared" si="5"/>
        <v>0</v>
      </c>
      <c r="O28" s="58">
        <f t="shared" si="5"/>
        <v>0</v>
      </c>
      <c r="P28" s="58">
        <f t="shared" si="5"/>
        <v>0</v>
      </c>
    </row>
    <row r="29" spans="1:18" ht="12.75" customHeight="1" x14ac:dyDescent="0.2">
      <c r="A29" s="55" t="s">
        <v>9</v>
      </c>
      <c r="B29" s="56"/>
      <c r="C29" s="31">
        <v>0</v>
      </c>
      <c r="D29" s="31">
        <v>0</v>
      </c>
      <c r="E29" s="27">
        <v>0.29166666666666669</v>
      </c>
      <c r="F29" s="27">
        <v>0.58333333333333337</v>
      </c>
      <c r="G29" s="27">
        <v>0.875</v>
      </c>
      <c r="H29" s="27">
        <v>1.1666666666666667</v>
      </c>
      <c r="I29" s="27">
        <v>1.4583333333333333</v>
      </c>
      <c r="J29" s="31">
        <v>1.4583333333333333</v>
      </c>
      <c r="K29" s="31">
        <v>1.4583333333333333</v>
      </c>
      <c r="L29" s="27">
        <v>1.75</v>
      </c>
      <c r="M29" s="27">
        <v>2.0416666666666665</v>
      </c>
      <c r="N29" s="27">
        <v>2.3333333333333335</v>
      </c>
      <c r="O29" s="27">
        <v>2.625</v>
      </c>
      <c r="P29" s="27">
        <v>2.9166666666666665</v>
      </c>
    </row>
    <row r="30" spans="1:18" ht="13.5" thickBot="1" x14ac:dyDescent="0.25"/>
    <row r="31" spans="1:18" x14ac:dyDescent="0.2">
      <c r="A31" s="8" t="s">
        <v>19</v>
      </c>
      <c r="B31" s="8"/>
      <c r="L31" s="38" t="s">
        <v>17</v>
      </c>
      <c r="M31" s="39"/>
      <c r="N31" s="39"/>
      <c r="O31" s="39"/>
      <c r="P31" s="40">
        <f>P18</f>
        <v>-2.9166666666666665</v>
      </c>
    </row>
    <row r="32" spans="1:18" x14ac:dyDescent="0.2">
      <c r="A32" s="10" t="s">
        <v>21</v>
      </c>
      <c r="B32" s="10"/>
      <c r="L32" s="15" t="s">
        <v>16</v>
      </c>
      <c r="P32" s="41">
        <f>P28-P29</f>
        <v>-2.9166666666666665</v>
      </c>
    </row>
    <row r="33" spans="1:16" ht="13.5" thickBot="1" x14ac:dyDescent="0.25">
      <c r="A33"/>
      <c r="B33"/>
      <c r="L33" s="16" t="s">
        <v>15</v>
      </c>
      <c r="M33" s="17"/>
      <c r="N33" s="17"/>
      <c r="O33" s="17"/>
      <c r="P33" s="42">
        <f>P31+P32</f>
        <v>-5.833333333333333</v>
      </c>
    </row>
    <row r="34" spans="1:16" x14ac:dyDescent="0.2">
      <c r="A34" s="9" t="s">
        <v>12</v>
      </c>
      <c r="B34" s="9"/>
      <c r="C34" s="1"/>
      <c r="D34" s="12"/>
    </row>
    <row r="35" spans="1:16" x14ac:dyDescent="0.2">
      <c r="C35" s="33" t="s">
        <v>26</v>
      </c>
    </row>
    <row r="36" spans="1:16" x14ac:dyDescent="0.2">
      <c r="A36" s="9" t="s">
        <v>20</v>
      </c>
      <c r="B36" s="9"/>
      <c r="C36" s="1"/>
      <c r="D36" s="12"/>
    </row>
    <row r="37" spans="1:16" x14ac:dyDescent="0.2">
      <c r="C37" s="33" t="s">
        <v>26</v>
      </c>
    </row>
    <row r="38" spans="1:16" x14ac:dyDescent="0.2">
      <c r="A38" s="3" t="s">
        <v>31</v>
      </c>
    </row>
    <row r="39" spans="1:16" x14ac:dyDescent="0.2">
      <c r="A39" s="34" t="s">
        <v>32</v>
      </c>
    </row>
    <row r="40" spans="1:16" x14ac:dyDescent="0.2">
      <c r="A40" s="3" t="s">
        <v>23</v>
      </c>
    </row>
    <row r="41" spans="1:16" x14ac:dyDescent="0.2">
      <c r="A41" s="20" t="s">
        <v>33</v>
      </c>
      <c r="B41" s="10"/>
    </row>
    <row r="42" spans="1:16" x14ac:dyDescent="0.2">
      <c r="A42" s="10" t="s">
        <v>34</v>
      </c>
    </row>
    <row r="43" spans="1:16" x14ac:dyDescent="0.2">
      <c r="A43" s="20" t="s">
        <v>35</v>
      </c>
    </row>
    <row r="44" spans="1:16" ht="33.75" customHeight="1" x14ac:dyDescent="0.2">
      <c r="A44" s="64" t="s">
        <v>41</v>
      </c>
      <c r="B44" s="64"/>
      <c r="C44" s="64"/>
      <c r="D44" s="64"/>
      <c r="E44" s="64"/>
      <c r="F44" s="64"/>
      <c r="G44" s="64"/>
      <c r="H44" s="64"/>
      <c r="I44" s="64"/>
      <c r="J44" s="64"/>
      <c r="K44" s="64"/>
      <c r="L44" s="64"/>
      <c r="M44" s="64"/>
      <c r="N44" s="64"/>
    </row>
    <row r="45" spans="1:16" x14ac:dyDescent="0.2">
      <c r="A45" s="60" t="s">
        <v>40</v>
      </c>
      <c r="B45" s="61"/>
      <c r="C45" s="62"/>
      <c r="D45" s="62"/>
      <c r="E45" s="62"/>
      <c r="F45" s="62"/>
      <c r="G45" s="62"/>
      <c r="H45" s="62"/>
      <c r="I45" s="62"/>
      <c r="J45" s="62"/>
      <c r="K45" s="62"/>
      <c r="L45" s="62"/>
      <c r="M45" s="62"/>
      <c r="N45" s="62"/>
    </row>
    <row r="46" spans="1:16" x14ac:dyDescent="0.2">
      <c r="A46" s="43"/>
    </row>
    <row r="47" spans="1:16" x14ac:dyDescent="0.2">
      <c r="A47" s="43"/>
    </row>
    <row r="56" spans="2:2" x14ac:dyDescent="0.2">
      <c r="B56"/>
    </row>
    <row r="57" spans="2:2" x14ac:dyDescent="0.2">
      <c r="B57"/>
    </row>
    <row r="58" spans="2:2" x14ac:dyDescent="0.2">
      <c r="B58"/>
    </row>
  </sheetData>
  <sheetProtection selectLockedCells="1"/>
  <mergeCells count="2">
    <mergeCell ref="E2:K2"/>
    <mergeCell ref="A44:N44"/>
  </mergeCells>
  <hyperlinks>
    <hyperlink ref="A45" r:id="rId1" display="https://staff.acu.edu.au/people_and_capability/working-here/acu-staff-enterprise-agreement-2022-2025/working-arrangements-professional-staff" xr:uid="{8DCC4653-6DC0-4A87-AFB8-3C0B8DA399F6}"/>
  </hyperlinks>
  <pageMargins left="0.7" right="0.7" top="0.75" bottom="0.75" header="0.3" footer="0.3"/>
  <pageSetup paperSize="9" scale="89" orientation="landscape"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dc:creator>
  <cp:lastModifiedBy>Peter Wilks</cp:lastModifiedBy>
  <cp:lastPrinted>2018-01-08T05:10:26Z</cp:lastPrinted>
  <dcterms:created xsi:type="dcterms:W3CDTF">2006-10-17T01:02:13Z</dcterms:created>
  <dcterms:modified xsi:type="dcterms:W3CDTF">2025-01-06T03:25:56Z</dcterms:modified>
</cp:coreProperties>
</file>